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256" windowHeight="13176" activeTab="0"/>
  </bookViews>
  <sheets>
    <sheet name="Input" sheetId="1" r:id="rId1"/>
    <sheet name="instructions" sheetId="2" r:id="rId2"/>
    <sheet name="PAS" sheetId="3" state="hidden" r:id="rId3"/>
    <sheet name="AD-3117" sheetId="4" r:id="rId4"/>
    <sheet name="succession_dairy" sheetId="5" state="hidden" r:id="rId5"/>
  </sheets>
  <definedNames>
    <definedName name="_xlnm._FilterDatabase" localSheetId="2" hidden="1">'PAS'!$A$2:$L$58</definedName>
    <definedName name="_xlnm.Print_Area" localSheetId="3">'AD-3117'!$A$2:$X$86</definedName>
    <definedName name="_xlnm.Print_Area" localSheetId="0">'Input'!$B$2:$L$72</definedName>
  </definedNames>
  <calcPr fullCalcOnLoad="1"/>
</workbook>
</file>

<file path=xl/sharedStrings.xml><?xml version="1.0" encoding="utf-8"?>
<sst xmlns="http://schemas.openxmlformats.org/spreadsheetml/2006/main" count="521" uniqueCount="320">
  <si>
    <t>Crops</t>
  </si>
  <si>
    <t>Alfalfa</t>
  </si>
  <si>
    <t>Aquaculture</t>
  </si>
  <si>
    <t>Barley</t>
  </si>
  <si>
    <t>Acreage</t>
  </si>
  <si>
    <t>Buckwheat</t>
  </si>
  <si>
    <t>Canola</t>
  </si>
  <si>
    <t>Livestock</t>
  </si>
  <si>
    <t>Corn</t>
  </si>
  <si>
    <t>Cotton, ELS</t>
  </si>
  <si>
    <t>Cotton, Upland</t>
  </si>
  <si>
    <t>Dried Eggs</t>
  </si>
  <si>
    <t>Einkorn</t>
  </si>
  <si>
    <t>Emmer</t>
  </si>
  <si>
    <t>Flax</t>
  </si>
  <si>
    <t>Frozen Eggs</t>
  </si>
  <si>
    <t>Guar</t>
  </si>
  <si>
    <t>Hemp</t>
  </si>
  <si>
    <t>Indigo</t>
  </si>
  <si>
    <t>Kenaf</t>
  </si>
  <si>
    <t>Liquid Eggs</t>
  </si>
  <si>
    <t>Milk</t>
  </si>
  <si>
    <t>Dairy</t>
  </si>
  <si>
    <t>Millet</t>
  </si>
  <si>
    <t>Mustard</t>
  </si>
  <si>
    <t>Oats</t>
  </si>
  <si>
    <t>Peanuts</t>
  </si>
  <si>
    <t>Tobacco</t>
  </si>
  <si>
    <t>Quinoa</t>
  </si>
  <si>
    <t>Rapeseed</t>
  </si>
  <si>
    <t>Rice</t>
  </si>
  <si>
    <t>Rice, Sweet</t>
  </si>
  <si>
    <t>Rice, Wild</t>
  </si>
  <si>
    <t>Rye</t>
  </si>
  <si>
    <t>Safflower</t>
  </si>
  <si>
    <t>Sesame</t>
  </si>
  <si>
    <t>Sorghum</t>
  </si>
  <si>
    <t>Soybeans</t>
  </si>
  <si>
    <t>Sugar Beets</t>
  </si>
  <si>
    <t>Sugarcane</t>
  </si>
  <si>
    <t>Sunflowers</t>
  </si>
  <si>
    <t>Teff</t>
  </si>
  <si>
    <t>Triticale</t>
  </si>
  <si>
    <t>Commodity</t>
  </si>
  <si>
    <t>Total 2020 Reported Acres</t>
  </si>
  <si>
    <t>Producer Information:</t>
  </si>
  <si>
    <t>Name:</t>
  </si>
  <si>
    <t>Address 1:</t>
  </si>
  <si>
    <t>Address 2:</t>
  </si>
  <si>
    <t>COC Adjusted Total 2020 Reported Acres</t>
  </si>
  <si>
    <t xml:space="preserve">Livestock  </t>
  </si>
  <si>
    <t>2019 Revenue</t>
  </si>
  <si>
    <t>COC Adjust 2019 Revenue</t>
  </si>
  <si>
    <t>Unit of Measure</t>
  </si>
  <si>
    <t>Payment Rate</t>
  </si>
  <si>
    <t>Marketing Percentage</t>
  </si>
  <si>
    <t>bushels</t>
  </si>
  <si>
    <t>Wheat (all classes)</t>
  </si>
  <si>
    <t>pounds</t>
  </si>
  <si>
    <t>Amaranth grain</t>
  </si>
  <si>
    <t>Crambe</t>
  </si>
  <si>
    <t>Industrial rice</t>
  </si>
  <si>
    <t>Khorasan</t>
  </si>
  <si>
    <t>type</t>
  </si>
  <si>
    <t>Flat</t>
  </si>
  <si>
    <t>Flat Rate</t>
  </si>
  <si>
    <t>2019 Total Production</t>
  </si>
  <si>
    <t>Hogs/Pigs</t>
  </si>
  <si>
    <t>Sheep</t>
  </si>
  <si>
    <t>Nursery/Floriculture Crops</t>
  </si>
  <si>
    <t>Miscellanoeou</t>
  </si>
  <si>
    <t>Other Livestock (Excluding Breeding Stock)</t>
  </si>
  <si>
    <t>Dairy Production</t>
  </si>
  <si>
    <t>Broiler</t>
  </si>
  <si>
    <t>Shell Eggs</t>
  </si>
  <si>
    <t>Broilers and Eggs</t>
  </si>
  <si>
    <t>acres</t>
  </si>
  <si>
    <t>head</t>
  </si>
  <si>
    <t>dozen</t>
  </si>
  <si>
    <t>Payment Quantity</t>
  </si>
  <si>
    <t>Sales&lt;50000</t>
  </si>
  <si>
    <t>Sales 50-99,999</t>
  </si>
  <si>
    <t>Sales 100-499999</t>
  </si>
  <si>
    <t>Sales 500-999,999</t>
  </si>
  <si>
    <t>Sales&gt;1000000</t>
  </si>
  <si>
    <t>Specialty</t>
  </si>
  <si>
    <t>Flush Factor</t>
  </si>
  <si>
    <t>COC Adjusted 2019 Total Production</t>
  </si>
  <si>
    <t>Range</t>
  </si>
  <si>
    <t>Acreage Based Crops</t>
  </si>
  <si>
    <t>COC Adjusted Weighted Insurance Approved Yield</t>
  </si>
  <si>
    <t>Acres</t>
  </si>
  <si>
    <t>Marketing %</t>
  </si>
  <si>
    <t>Inventory (excluding Breeding Stock)
(Highest on a date between April 16, 2020 - Sept. 1, 2020)</t>
  </si>
  <si>
    <t>Total:</t>
  </si>
  <si>
    <t>Estimated CFAP 2 CCC Gross Payment</t>
  </si>
  <si>
    <t>Estimated CFAP 2 CARES Gross Payment</t>
  </si>
  <si>
    <t>Total Estimated CFAP 2.0 Payment:</t>
  </si>
  <si>
    <t>Disclaimer:    
The Gross Payment Amount is determined prior to applying any producer or payment reductions.  The payment data reflected on this Estimated Calculated Payment Report includes payment amounts based on program eligibility and may vary due to changes in commodity data, producer eligibility, producer or member payment share, payment rates, and payment limitation.  
The distribution of this report does not in any way obligate CCC to disburse the estimated payment amounts reflected.</t>
  </si>
  <si>
    <t>Sales Commodities</t>
  </si>
  <si>
    <t>Eggs/Broilers Production</t>
  </si>
  <si>
    <t>Crop Total:</t>
  </si>
  <si>
    <t>Estimated Gross Payment 
(10.6% Factor)</t>
  </si>
  <si>
    <t>Tier 2 Payment Quantity
(Sales $50,000 - $99,999)</t>
  </si>
  <si>
    <t>Tier 1 Payment Quantity
(Sales - $0-$49,999)</t>
  </si>
  <si>
    <t>Tier 3 Payment Quantity
(Sales - $100,000-$499,999)</t>
  </si>
  <si>
    <t>Tier 3 Payment Quantity
(Sales - $500,000-$999,999)</t>
  </si>
  <si>
    <t>Tier 3 Payment Quantity
(Sales - $1,000,000-$999,999,999)</t>
  </si>
  <si>
    <t>Estimated Gross Payment 
(9.9% Factor)</t>
  </si>
  <si>
    <t>Estimated Gross Payment 
(9.7% Factor)</t>
  </si>
  <si>
    <t>Estimated Gross Payment 
(9.0% Factor)</t>
  </si>
  <si>
    <t>Estimated Gross Payment 
(8.8% Factor)</t>
  </si>
  <si>
    <t>City, State and Zip Code:</t>
  </si>
  <si>
    <t>Phone Number:</t>
  </si>
  <si>
    <t>Range 1</t>
  </si>
  <si>
    <t>Range 2</t>
  </si>
  <si>
    <t>Range 3</t>
  </si>
  <si>
    <t>Range 4</t>
  </si>
  <si>
    <t>Range 5</t>
  </si>
  <si>
    <t>Sales Commodities - Tobacco</t>
  </si>
  <si>
    <r>
      <rPr>
        <sz val="8"/>
        <rFont val="Arial"/>
        <family val="2"/>
      </rPr>
      <t>1.   Recording State</t>
    </r>
  </si>
  <si>
    <r>
      <rPr>
        <sz val="8"/>
        <rFont val="Arial"/>
        <family val="2"/>
      </rPr>
      <t>2.  Program Year</t>
    </r>
  </si>
  <si>
    <t>3.  Recording County</t>
  </si>
  <si>
    <r>
      <rPr>
        <sz val="8"/>
        <rFont val="Arial"/>
        <family val="2"/>
      </rPr>
      <t>4. Application Number</t>
    </r>
  </si>
  <si>
    <r>
      <rPr>
        <b/>
        <sz val="6"/>
        <rFont val="Arial"/>
        <family val="2"/>
      </rPr>
      <t>NOTE:</t>
    </r>
  </si>
  <si>
    <r>
      <rPr>
        <b/>
        <sz val="9"/>
        <color indexed="9"/>
        <rFont val="Arial"/>
        <family val="2"/>
      </rPr>
      <t>PART A – PRODUCER AGREEMENT</t>
    </r>
  </si>
  <si>
    <t>1.</t>
  </si>
  <si>
    <t>To comply with regulations set forth in 7 CFR Part 9 and any Notice of Funds Availability published by USDA.  Copies of these documents may be found at www.regulations.gov/docket?D=FSA-2020-0004.</t>
  </si>
  <si>
    <t>2.</t>
  </si>
  <si>
    <t>3.</t>
  </si>
  <si>
    <t>4.</t>
  </si>
  <si>
    <t>To provide to USDA all information that is necessary to verify that the information provided on this form is accurate and to allow USDA representative access to all documents and records of the producer, including those in the possession of a third-party such as a warehouse operator, processor or packer;</t>
  </si>
  <si>
    <t>5.</t>
  </si>
  <si>
    <t>To comply with maximum payment limitation and adjusted gross income provisions applicable to the CFAP by completing Forms:</t>
  </si>
  <si>
    <t>•    CCC-902, Farm Operating Plan for Payment Eligibility (NOTE:  Only Parts A and B of the Form are required).</t>
  </si>
  <si>
    <t>•    CCC-901, Member Information for Legal Entities, if applicable</t>
  </si>
  <si>
    <t>•    CCC-941, Average Adjusted Gross Income (AGI) Certification and Consent to Disclosure of Tax Information</t>
  </si>
  <si>
    <t>•    CCC-942, Certification of Income From Farming, Ranching and Forestry Operations, optional</t>
  </si>
  <si>
    <t>To provide to USDA all information required for program participation within 60 days from the date the applicant signs this application. Failure of an individual, entity, or member of an entity to timely submit all information required may result in no payment or a reduced payment.</t>
  </si>
  <si>
    <t>To comply with the provisions of the Food Security Act of 1985 that protect highly erodible land and wetlands. All applicants must complete and submit all portions of form AD-1026, Highly Erodible Land Conservation (HELC) and Wetland Conservation (WC) Certification unless:</t>
  </si>
  <si>
    <r>
      <rPr>
        <sz val="8"/>
        <color indexed="8"/>
        <rFont val="Times New Roman"/>
        <family val="1"/>
      </rPr>
      <t>i.</t>
    </r>
    <r>
      <rPr>
        <sz val="8"/>
        <color indexed="8"/>
        <rFont val="Calibri"/>
        <family val="2"/>
      </rPr>
      <t>→</t>
    </r>
  </si>
  <si>
    <t>The applicant does not participate in USDA benefits subject to HELC and WC compliance except Federal Crop Insurance or CFAP, and</t>
  </si>
  <si>
    <r>
      <t>ii.</t>
    </r>
    <r>
      <rPr>
        <sz val="8"/>
        <color indexed="8"/>
        <rFont val="Calibri"/>
        <family val="2"/>
      </rPr>
      <t>→</t>
    </r>
  </si>
  <si>
    <t xml:space="preserve">The applicant only has an interest in land devoted to the production of agricultural commodities that are perennial crops, excluding sugar cane, such as tree fruits, tree nuts, grapes, olives, native pasture and perennial forage.  If the applicant produces alfalfa, the applicant must contact the Natural Resources Conservation Service to determine if such production qualifies as the production of a perennial crop; and </t>
  </si>
  <si>
    <r>
      <t>iii.</t>
    </r>
    <r>
      <rPr>
        <sz val="8"/>
        <color indexed="8"/>
        <rFont val="Calibri"/>
        <family val="2"/>
      </rPr>
      <t>→</t>
    </r>
  </si>
  <si>
    <t>The applicant has not converted a wetland after December 23, 1985; or</t>
  </si>
  <si>
    <t>The applicant is a producer of livestock, nursery crops, honey or similar commodity that is not produced from tillage of land</t>
  </si>
  <si>
    <t>If the applicant meets either of the conditions in section 6 (B)(certification with box 5 B on AD-1026) or (C) (certification with box 5 A on 
AD-1026), the applicant is only required to complete Parts A and D of form AD-1026</t>
  </si>
  <si>
    <r>
      <rPr>
        <b/>
        <sz val="9"/>
        <rFont val="Arial"/>
        <family val="2"/>
      </rPr>
      <t>COC USE ONLY</t>
    </r>
  </si>
  <si>
    <t xml:space="preserve">If you are no longer producing milk, what is the last date milk was produced? </t>
  </si>
  <si>
    <t xml:space="preserve">(MM/DD/YYYY):  </t>
  </si>
  <si>
    <t>NOTE:</t>
  </si>
  <si>
    <t>25.
Commodity</t>
  </si>
  <si>
    <t>COC USE ONLY</t>
  </si>
  <si>
    <r>
      <rPr>
        <sz val="8"/>
        <rFont val="Arial"/>
        <family val="2"/>
      </rPr>
      <t>A.</t>
    </r>
  </si>
  <si>
    <r>
      <rPr>
        <sz val="8"/>
        <rFont val="Arial"/>
        <family val="2"/>
      </rPr>
      <t>B.</t>
    </r>
  </si>
  <si>
    <r>
      <rPr>
        <sz val="8"/>
        <rFont val="Arial"/>
        <family val="2"/>
      </rPr>
      <t>C.</t>
    </r>
  </si>
  <si>
    <r>
      <rPr>
        <b/>
        <sz val="9"/>
        <color indexed="9"/>
        <rFont val="Arial"/>
        <family val="2"/>
      </rPr>
      <t>PART I – PRODUCER CERTIFICATION</t>
    </r>
  </si>
  <si>
    <r>
      <rPr>
        <b/>
        <i/>
        <sz val="9"/>
        <rFont val="Times New Roman"/>
        <family val="1"/>
      </rPr>
      <t>I hereby sign and acknowledge under penalty of perjury in accordance with 28 U.S.C. § 1746 and 18 U.S.C. § 1621 that the foregoing is true and correct.</t>
    </r>
  </si>
  <si>
    <r>
      <rPr>
        <b/>
        <sz val="9"/>
        <color indexed="9"/>
        <rFont val="Arial"/>
        <family val="2"/>
      </rPr>
      <t>PART J – COC DETERMINATION</t>
    </r>
  </si>
  <si>
    <r>
      <rPr>
        <sz val="8"/>
        <rFont val="Arial"/>
        <family val="2"/>
      </rPr>
      <t>APPROVED</t>
    </r>
  </si>
  <si>
    <r>
      <rPr>
        <sz val="8"/>
        <rFont val="Arial"/>
        <family val="2"/>
      </rPr>
      <t>DISAPPROVED</t>
    </r>
  </si>
  <si>
    <r>
      <rPr>
        <b/>
        <sz val="9"/>
        <rFont val="Arial"/>
        <family val="2"/>
      </rPr>
      <t>CCC</t>
    </r>
  </si>
  <si>
    <t>In accordance with Federal civil rights law and USDA civil rights regulations and policies, the USDA, its agencies, offices, and employees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t>
  </si>
  <si>
    <r>
      <rPr>
        <b/>
        <sz val="10"/>
        <rFont val="Arial"/>
        <family val="2"/>
      </rPr>
      <t xml:space="preserve">AD-3117            </t>
    </r>
    <r>
      <rPr>
        <b/>
        <sz val="8"/>
        <rFont val="Arial"/>
        <family val="2"/>
      </rPr>
      <t>U.S. DEPARTMENT OF AGRICULTURE</t>
    </r>
  </si>
  <si>
    <t>The following statement is made in accordance with the Privacy Act of 1974 (5 USC 552a - as amended). The authority for requesting the information identified on this form is 7 CFR Part 9, the CARES Act (Pub. L. 116-136), and 15 U.S.C. 714b and 714c.  The information will be used to determine eligibility for program benefits.  The information collected on this form may be disclosed to other Federal, State, and Local government agencies, Tribal agencies, and nongovernmental entities that have been authorized access to the information by statute or regulation and/or as described in applicable Routine Uses identified in the System of Records Notice for USDA/FSA-2, Farm Records File (Automated).  Providing the requested information is voluntary.  However, failure to furnish the requested information will result in a determination of ineligibility for program benefits.  Payments may be made under the program to which the form applies only to the extent permitted by applicable authorities.
Public Burden Statement (Paperwork Reduction Act):  Public reporting burden for this collection is estimated to average 60 minutes per response, including reviewing instructions, gathering and maintaining the data needed, completing (providing the information), and reviewing the collection of information. You are not required to respond to the collection, or USDA may not conduct or sponsor a collection of information unless it displays a valid OMB control number.  RETURN THIS COMPLETED FORM TO YOUR COUNTY FSA OFFICE.</t>
  </si>
  <si>
    <t>The Department of Agriculture (USDA) will make payments under the CFAP 2 to producers who meet the requirements of the program.  The following information is needed in order for USDA to make a determination that the applicant is eligible to receive a CFAP 2 payment.  By submitting this application, and upon approval by USDA, the applicant agrees:</t>
  </si>
  <si>
    <t>That a CFAP 2 payment will only be made with respect to a commodity produced in the United States and intended to be marketed for commercial production;</t>
  </si>
  <si>
    <t>7.</t>
  </si>
  <si>
    <r>
      <rPr>
        <sz val="8"/>
        <rFont val="Arial"/>
        <family val="2"/>
      </rPr>
      <t xml:space="preserve">5.  Producer’s Name and Address </t>
    </r>
    <r>
      <rPr>
        <i/>
        <sz val="8"/>
        <rFont val="Arial"/>
        <family val="2"/>
      </rPr>
      <t>(City, State and Zip Code)</t>
    </r>
    <r>
      <rPr>
        <sz val="8"/>
        <color indexed="8"/>
        <rFont val="Times New Roman"/>
        <family val="1"/>
      </rPr>
      <t xml:space="preserve"> and Phone Number (Include Area Code):</t>
    </r>
  </si>
  <si>
    <t>PART C – DAIRY PRODUCTION</t>
  </si>
  <si>
    <t>Total Production</t>
  </si>
  <si>
    <t>(April 1, 2020 - August 31, 2020</t>
  </si>
  <si>
    <t>COC Adjusted Total Production</t>
  </si>
  <si>
    <t>(April 1-2020 - August 31, 2020</t>
  </si>
  <si>
    <t>Estimated Total Production</t>
  </si>
  <si>
    <t>(September 1, 2020 - Dec 31, 2020</t>
  </si>
  <si>
    <t>PART B – PRODUCER INFORMATION</t>
  </si>
  <si>
    <t>10B.
COC Adjusted Last Date Milk was Produced</t>
  </si>
  <si>
    <t>10A.</t>
  </si>
  <si>
    <t>PART D – EGGS/BROILERS PRODUCTION</t>
  </si>
  <si>
    <t>11.
Commodity</t>
  </si>
  <si>
    <t>12.
Unit of Measure</t>
  </si>
  <si>
    <t>13.
2019 Total 
Production</t>
  </si>
  <si>
    <t>14.
COC Adjusted 2019
Total Production</t>
  </si>
  <si>
    <t>Page 2 of 2</t>
  </si>
  <si>
    <t>PART E – LIVESTOCK INFORMATION (Excluding Breeding Stock)</t>
  </si>
  <si>
    <t>16.
Inventory
 (Excluding Breeding Stock)
(Highest on a Date Between 
April 16, 2020 – August 31, 2020)</t>
  </si>
  <si>
    <t>17.
COC Adjusted Inventory
(Excluding Breeding Stock)
(Highest on a Date Between 
April 16, 2020 – August 31, 2020)</t>
  </si>
  <si>
    <t>15.
Livestock</t>
  </si>
  <si>
    <t>20.
COC Adjusted 
2019 Total Commodity Sales</t>
  </si>
  <si>
    <t>19. 
2019 Total Commodity Sales</t>
  </si>
  <si>
    <t>PART F – SALES COMMODITIES</t>
  </si>
  <si>
    <t>PART G - ACREAGE BASED CROPS</t>
  </si>
  <si>
    <t>22.
Total 2020 Reported Acres</t>
  </si>
  <si>
    <t>23. 
COC Adjusted 
Total 2020 Reported Acres</t>
  </si>
  <si>
    <t>24.
Weighted Insurance Approved Yield</t>
  </si>
  <si>
    <t xml:space="preserve"> 25.
COC Adjusted Weighted Insurance Approved Yield</t>
  </si>
  <si>
    <t>26.
85% of Weighted
County Yield</t>
  </si>
  <si>
    <r>
      <t xml:space="preserve">27. </t>
    </r>
    <r>
      <rPr>
        <sz val="8"/>
        <rFont val="Calibri"/>
        <family val="2"/>
      </rPr>
      <t>→</t>
    </r>
    <r>
      <rPr>
        <sz val="8"/>
        <rFont val="Arial"/>
        <family val="2"/>
      </rPr>
      <t xml:space="preserve">     Applicants who are Corporations, Limited Liability Companies, and Limited Partnerships may seek an increase in the per-person payment limitation 
              from $250,000 to either $500,000 or $750,000 based on the number of members, partners, or stockholders who provide 400 hours or more of personal 
              labor or active personal management, or combination thereof, to the farming operation as defined in 7 CFR Part 1400, or a maximum of $750,000 if 
              such entity has three members, partners, or stockholders who each provided at least 400 hours or more of personal labor or active personal 
              management, or combination thereof, to the farming operation as defined in 7 CFR Part 1400.  Identify the names of members, partners, or 
              stockholders who provided at least 400 hours of active personal labor or active personal management, or combination thereof, to the farming operation 
              identified in Part B Item 5:</t>
    </r>
  </si>
  <si>
    <r>
      <rPr>
        <sz val="8"/>
        <rFont val="Arial"/>
        <family val="2"/>
      </rPr>
      <t xml:space="preserve">28A.  Signature </t>
    </r>
    <r>
      <rPr>
        <i/>
        <sz val="7"/>
        <rFont val="Arial"/>
        <family val="2"/>
      </rPr>
      <t>(By)</t>
    </r>
  </si>
  <si>
    <t>28B.  Title/Relationship of the individual signing in the Representative Capacity</t>
  </si>
  <si>
    <r>
      <rPr>
        <sz val="8"/>
        <rFont val="Arial"/>
        <family val="2"/>
      </rPr>
      <t xml:space="preserve">28C.  Date </t>
    </r>
    <r>
      <rPr>
        <i/>
        <sz val="7"/>
        <rFont val="Arial"/>
        <family val="2"/>
      </rPr>
      <t>(MM-DD-YYYY)</t>
    </r>
  </si>
  <si>
    <t>29.
Payment Part</t>
  </si>
  <si>
    <t>30.
COC or Designee Signature</t>
  </si>
  <si>
    <r>
      <rPr>
        <sz val="8"/>
        <rFont val="Arial"/>
        <family val="2"/>
      </rPr>
      <t xml:space="preserve">31.
Date </t>
    </r>
    <r>
      <rPr>
        <i/>
        <sz val="7"/>
        <rFont val="Arial"/>
        <family val="2"/>
      </rPr>
      <t>(MM-DD-YYYY)</t>
    </r>
  </si>
  <si>
    <t>32.
Determination</t>
  </si>
  <si>
    <t>Recording County:</t>
  </si>
  <si>
    <t>Recording State:</t>
  </si>
  <si>
    <t>lbs</t>
  </si>
  <si>
    <r>
      <t xml:space="preserve">CARES
</t>
    </r>
    <r>
      <rPr>
        <b/>
        <sz val="6"/>
        <rFont val="Arial"/>
        <family val="2"/>
      </rPr>
      <t>(TOBACCO ONLY)</t>
    </r>
  </si>
  <si>
    <t>Producer’s Name, Address (City, State, and Zip Code), and Phone Number (Including Area Code)</t>
  </si>
  <si>
    <t>Item</t>
  </si>
  <si>
    <t>Instructions</t>
  </si>
  <si>
    <t>Enter the producer’s name, address, including ZIP code, and phone number, including area code.</t>
  </si>
  <si>
    <t>Recording State</t>
  </si>
  <si>
    <t>Enter the producer’s recording state.</t>
  </si>
  <si>
    <t>Enter the producer’s recording county.</t>
  </si>
  <si>
    <t>Producer Information</t>
  </si>
  <si>
    <t>Milk should be displayed</t>
  </si>
  <si>
    <t>Displays the unit of measure for dairy production as pounds (LBS).</t>
  </si>
  <si>
    <t>Total Production (April 1, 2020 – August 31, 2020)</t>
  </si>
  <si>
    <t>Enter the total production from April 1, 2020 to August 31, 2020, in pounds (LBS).</t>
  </si>
  <si>
    <t>System will display a calculated estimated total production for September 1, 2020 through December 31, 2020.
Note: The calculation will be item 7 divided by 153 days (number of days between April 1,2020 and August 31, 2020) , then take figure and multiple by 122 days (number of days between Sept 1, 2020 and Dec. 31, 2020.).  When Item 10A is completed, 122 days will be adjusted, if appliable.</t>
  </si>
  <si>
    <t>Estimated Total Production
(Sept. 1, 2020 – Dec. 31, 2020)
(COC USE ONLY)</t>
  </si>
  <si>
    <t>If you are no longer producing milk, what is the latest date milk was produced?
(MM/DD/YYYY)</t>
  </si>
  <si>
    <t>Enter the last date milk was produced for those producers applying that are no longer producing milk.
Note: If you cease producing milk before December 31, 2020, you are required to notify the FSA County office of the date you stopped producing milk.</t>
  </si>
  <si>
    <t>Displays the eligible commodities. 
The eligible commodities for Part D are:
• Broilers
• Dried Eggs
• Frozen Eggs
• Liquid Eggs
• Shell Eggs</t>
  </si>
  <si>
    <t>Displays the applicable unit of measure for the commodities.
 The applicable unit of measure for the eligible commodities in Part D are:
Broilers – Head 
Dried Eggs – Pounds (LBS)
Frozen Eggs – Pounds (LBS)
Liquid Eggs – Pounds (LBS)
Shell Eggs – Dozen</t>
  </si>
  <si>
    <t>COC Adjusted 2019 Total Production
(COC USE ONLY)</t>
  </si>
  <si>
    <t>COC may enter the adjusted 2019 total production, if applicable. 
Note: An entry is only required when COC determines the 2019 total production is different than what is certified to by the producer.</t>
  </si>
  <si>
    <t>Livestock Inventory (Excluduing Breeding Stock)</t>
  </si>
  <si>
    <r>
      <t xml:space="preserve">Inventory </t>
    </r>
    <r>
      <rPr>
        <i/>
        <sz val="11"/>
        <color indexed="8"/>
        <rFont val="Calibri"/>
        <family val="2"/>
      </rPr>
      <t>(Excluding Breeding Stock) (Highest on a Date Between April 16, 2020 – August 31, 2020)</t>
    </r>
  </si>
  <si>
    <r>
      <t>COC Adjusted
Inventory</t>
    </r>
    <r>
      <rPr>
        <i/>
        <sz val="11"/>
        <color indexed="8"/>
        <rFont val="Calibri"/>
        <family val="2"/>
      </rPr>
      <t xml:space="preserve"> (Excluding Breeding Stock)  (Highest on a Date Between April 16, 2020 – August 31, 2020)</t>
    </r>
  </si>
  <si>
    <t>Enter the highest owned inventory (excluding breeding stock) on a date between April 16, 2020 and August 31, 2020, for the livestock, if applicable.</t>
  </si>
  <si>
    <t>COC will enter the adjusted highest owned inventory (excluding breeding stock) on a date between April 16, 2020 and August 31, 2020, if applicable. 
Note: An entry is only required when COC determines the highest owned inventory (excluding breeding stock) on a date between April 16, 2020 and August 31, 2020, is different than what is certified to by the producer.</t>
  </si>
  <si>
    <t>Displays the eligible sales commodities.</t>
  </si>
  <si>
    <t xml:space="preserve">The eligible sales commodities are:  </t>
  </si>
  <si>
    <r>
      <t>·</t>
    </r>
    <r>
      <rPr>
        <sz val="7"/>
        <color indexed="8"/>
        <rFont val="Times New Roman"/>
        <family val="1"/>
      </rPr>
      <t xml:space="preserve">        </t>
    </r>
    <r>
      <rPr>
        <sz val="11"/>
        <color indexed="8"/>
        <rFont val="Times New Roman"/>
        <family val="1"/>
      </rPr>
      <t>Aquaculture</t>
    </r>
  </si>
  <si>
    <r>
      <t>·</t>
    </r>
    <r>
      <rPr>
        <sz val="7"/>
        <color indexed="8"/>
        <rFont val="Times New Roman"/>
        <family val="1"/>
      </rPr>
      <t xml:space="preserve">        </t>
    </r>
    <r>
      <rPr>
        <sz val="11"/>
        <color indexed="8"/>
        <rFont val="Times New Roman"/>
        <family val="1"/>
      </rPr>
      <t>Crops (excluding Part G crops)</t>
    </r>
  </si>
  <si>
    <r>
      <t>·</t>
    </r>
    <r>
      <rPr>
        <sz val="7"/>
        <color indexed="8"/>
        <rFont val="Times New Roman"/>
        <family val="1"/>
      </rPr>
      <t xml:space="preserve">        </t>
    </r>
    <r>
      <rPr>
        <sz val="11"/>
        <color indexed="8"/>
        <rFont val="Times New Roman"/>
        <family val="1"/>
      </rPr>
      <t>Nursery/Floriculture Crops</t>
    </r>
  </si>
  <si>
    <r>
      <t>·</t>
    </r>
    <r>
      <rPr>
        <sz val="7"/>
        <color indexed="8"/>
        <rFont val="Times New Roman"/>
        <family val="1"/>
      </rPr>
      <t xml:space="preserve">        </t>
    </r>
    <r>
      <rPr>
        <sz val="11"/>
        <color indexed="8"/>
        <rFont val="Times New Roman"/>
        <family val="1"/>
      </rPr>
      <t>Miscellaneous</t>
    </r>
  </si>
  <si>
    <r>
      <t>·</t>
    </r>
    <r>
      <rPr>
        <sz val="7"/>
        <color indexed="8"/>
        <rFont val="Times New Roman"/>
        <family val="1"/>
      </rPr>
      <t xml:space="preserve">        </t>
    </r>
    <r>
      <rPr>
        <sz val="11"/>
        <color indexed="8"/>
        <rFont val="Times New Roman"/>
        <family val="1"/>
      </rPr>
      <t>Other Livestock (Excluding Breeding Stock)</t>
    </r>
  </si>
  <si>
    <t>2019 Total Commodity Sales</t>
  </si>
  <si>
    <t>COC Adjusted 2019 Total Commodity Sales
(COC USE ONLY)</t>
  </si>
  <si>
    <t xml:space="preserve">COC will enter the adjusted dollar value of 2019 total commodity(s) sales, if applicable. 
Note: An entry is only required when COC determines the dollar value of 2019 total commodity(s) sales is different than what is certified to by the producer </t>
  </si>
  <si>
    <t>Sales Commodities (Other than Tobacco)</t>
  </si>
  <si>
    <t>COC Adjusted Total 2020 Reported Acres 
(COC USE ONLY)</t>
  </si>
  <si>
    <t>Weighted Insurance Approved Yield
(COC USE ONLY)</t>
  </si>
  <si>
    <t>COC Adjusted Weighted Insurance Approved Yield
(COC USE ONLY)</t>
  </si>
  <si>
    <t>85% of Weighted County Yield 
(COC USE ONLY)</t>
  </si>
  <si>
    <t xml:space="preserve">Enter the eligible commodities based on the 2020 FSA-578(s) on file, for the producer. </t>
  </si>
  <si>
    <t>Enter the total 2020 reported acres, or determined acres, if available, by hundredths on the 2020 FSA-578(s) on file, nationally for the producer, for the commodities .</t>
  </si>
  <si>
    <t>COC will enter adjusted total 2020 reported acres, if applicable.
Note: An entry is only required when COC determines the acres to be unreasonable or inaccurate.</t>
  </si>
  <si>
    <t>Enter the producer’s Weighted Insurance Approved Yield from RMA for the commodities displayed, if applicable.
Note: If no Weighted Insurance Approved Yield is available, then complete 85% of Weighted County Yield.</t>
  </si>
  <si>
    <t>COC will enter Adjusted Weighted Insurance Approved Yield, if applicable.
Note: An entry is only required when COC determines the Weighted Insurance Approved Yield is different.</t>
  </si>
  <si>
    <t xml:space="preserve"> Enter 85% of the Weighted County Yield for the commodity.
Note: Will only display if the Weighted Insurance Approved Yield is not available.</t>
  </si>
  <si>
    <t>These items will be calculated by FSA, and may have different entries than the ones entered.  The Estimated Payment is based on the entries on this form which will be different then those manually entered</t>
  </si>
  <si>
    <t>Increased Payment Limitation for Corporations, Limited Liability Companies, Limited Partnerships, Trusts and Estates</t>
  </si>
  <si>
    <t>Enter the member, partner stockholder, beneficiary or heir name(s) who provide 400 hours or more of active personal labor or active personal management, or combination thereof, to the farming operation.
Note: Entry only required to be completed by Corporations, LLC’s, LP’s Trusts or Estates.</t>
  </si>
  <si>
    <t xml:space="preserve"> INCREASED PAYMENT LIMITATION FOR CORPORATIONS, LIMITED LIABILITY COMPANIES AND LIMITED PARTNERSHIPS, TRUSTS, AND ESTATES</t>
  </si>
  <si>
    <t>Applicants who are Corporations, Limited Liability Companies, and Limited Partnerships, Trusts, and Estates may seek an increase in the per-person payment limitation from $250,000 to either $500,000 or $750,000 based on the number of members, partners, or stockholders who provide 400 hours or more of personal labor or active personal management to the farming operation as defined in 7 CFR Part 1400.  Identify the names of members, partners, or stockholders who provide at least 400 hours of active personal labor or active personal management, or combination thereof, to the farming operation.</t>
  </si>
  <si>
    <t>Members</t>
  </si>
  <si>
    <t>PART H – INCREASED PAYMENT LIMITATION FOR CORPORATIONS, LIMITED LIABILITY COMPANIES, LIMITED PARTNERSHIPS, TRUSTS, AND ESTATES</t>
  </si>
  <si>
    <r>
      <t xml:space="preserve">If you are no longer producing milk after 8/31/2020, what is the last date milk was produced? (MM/DD/YYYY)
</t>
    </r>
    <r>
      <rPr>
        <b/>
        <sz val="11"/>
        <color indexed="8"/>
        <rFont val="Calibri"/>
        <family val="2"/>
      </rPr>
      <t xml:space="preserve">Note: </t>
    </r>
    <r>
      <rPr>
        <sz val="11"/>
        <color theme="1"/>
        <rFont val="Calibri"/>
        <family val="2"/>
      </rPr>
      <t xml:space="preserve"> If you cease producing milk before December 31, 2020 you are required to notify the FSA County Office of the date you stopped producing milk.</t>
    </r>
  </si>
  <si>
    <t xml:space="preserve">Displays the eligible livestock for Part E.
The eligible livestock are:
           • Cattle (Beef cattle only) 
           • Hogs/Pigs
           • Sheep </t>
  </si>
  <si>
    <t>CORONAVIRUS FOOD ASSISTANCE 
PROGRAM 2 (CFAP 2) 
APPLICATION</t>
  </si>
  <si>
    <t>COC Adjusted 2019 Revenue</t>
  </si>
  <si>
    <t>WARNING!!!!
This is an ESTIMATED calculated payment based on information you enter.  For barley, corn, upland cotton (or cotton, upland), sorghum, soybeans, sunflowers, and wheat, the yield and acres will be determined by FSA.  For all other acre-based crops, the acres will be determined by FSA.  
The minimum payment rate will be $15 per acre.</t>
  </si>
  <si>
    <t>Cattle (Beef Cattle Only)</t>
  </si>
  <si>
    <t>Number of days after September 1, 2020 Operation Dissolved, not to exceed 122 days.</t>
  </si>
  <si>
    <t>That payments for producers who began farming in 2020 for which 2019 production or sales is required must provide actual 2020 production or sales, as applicable.</t>
  </si>
  <si>
    <t>6.</t>
  </si>
  <si>
    <t>8A.</t>
  </si>
  <si>
    <t>8B.</t>
  </si>
  <si>
    <t>The applicant does not own or rent land devoted to an agricultural activity including cropland, rangeland, pastureland or forestland;</t>
  </si>
  <si>
    <t>9.</t>
  </si>
  <si>
    <t>21.
Crop</t>
  </si>
  <si>
    <t>DISAPPROVED</t>
  </si>
  <si>
    <t>Recording County</t>
  </si>
  <si>
    <t>Enter the 2019 total production nationally  for the commodity.
Note: If farming began after 12/31/2019, then the producer must provide actual 2020 production.</t>
  </si>
  <si>
    <t>Enter the total dollar value of 2019 sales for the commodity(s) .
Note: If farming began after 12/31/2019, then you must provide 2020 sales.</t>
  </si>
  <si>
    <t>That the applicant is in the business of farming at the time of application, except dairy operations that dissolved after September 1, 2020.</t>
  </si>
  <si>
    <t>If you cease producing milk before December 31, 2020, you are required to notify the FSA County office of the date you stopped producing milk or commercially marking milk in the case of a seasonal dairy.</t>
  </si>
  <si>
    <t>Miscellaneous</t>
  </si>
  <si>
    <t>Your payment may not exceed $250,000, except if you are a corporation, limited liability company or limited partnership, trust, and estate and 2 or 3 members each contribute 400 hours of labor and/or management, then your payment limit is $500,000 or $750,000, respectively. 
**Ensure Macros are enabled to make calculator work.</t>
  </si>
  <si>
    <t>Livestock Inventory (Excluding Breeding Stock)</t>
  </si>
  <si>
    <t>Payment Factor</t>
  </si>
  <si>
    <r>
      <rPr>
        <b/>
        <sz val="9"/>
        <rFont val="Arial"/>
        <family val="2"/>
      </rPr>
      <t xml:space="preserve">This form is available electronically.                                                                                                                      </t>
    </r>
    <r>
      <rPr>
        <sz val="9"/>
        <rFont val="Arial"/>
        <family val="2"/>
      </rPr>
      <t xml:space="preserve">  OMB </t>
    </r>
    <r>
      <rPr>
        <b/>
        <sz val="9"/>
        <rFont val="Arial"/>
        <family val="2"/>
      </rPr>
      <t xml:space="preserve"> </t>
    </r>
    <r>
      <rPr>
        <sz val="9"/>
        <rFont val="Arial"/>
        <family val="2"/>
      </rPr>
      <t>Expiration date 03/31/2021</t>
    </r>
  </si>
  <si>
    <t>Form Approved - OMB No. 0560-0295 and 0560-0297</t>
  </si>
  <si>
    <t>AD-3117 (09-21-20)                                                                                                                                                                                                  Page 2 of 2</t>
  </si>
  <si>
    <t>Ending Date</t>
  </si>
  <si>
    <t>Beginning Date</t>
  </si>
  <si>
    <t>No</t>
  </si>
  <si>
    <t>Was the seasonal dairy in operation on April 1, 2020?</t>
  </si>
  <si>
    <r>
      <t xml:space="preserve">Total 2020 Reported Acres
</t>
    </r>
    <r>
      <rPr>
        <b/>
        <i/>
        <sz val="11"/>
        <color indexed="10"/>
        <rFont val="Calibri"/>
        <family val="2"/>
      </rPr>
      <t>*  For Acreage Based Crops contact your local FSA Office</t>
    </r>
  </si>
  <si>
    <r>
      <t xml:space="preserve">Commodity
</t>
    </r>
    <r>
      <rPr>
        <b/>
        <i/>
        <sz val="11"/>
        <color indexed="10"/>
        <rFont val="Calibri"/>
        <family val="2"/>
      </rPr>
      <t>*For Acreage Based Crops contact your local FSA Office</t>
    </r>
  </si>
  <si>
    <t>Days Producing Milk April 1, 2020 - August 31, 2020</t>
  </si>
  <si>
    <t>Days Producing Milk September 1, 2020 - December 31, 2021</t>
  </si>
  <si>
    <t xml:space="preserve">Days </t>
  </si>
  <si>
    <t>Daily Production</t>
  </si>
  <si>
    <t>Production</t>
  </si>
  <si>
    <t>Days</t>
  </si>
  <si>
    <t>COC Factor (1+(122 days/153 days))</t>
  </si>
  <si>
    <t>Period 1 Production</t>
  </si>
  <si>
    <t>Period 2 Prouction</t>
  </si>
  <si>
    <t>In software</t>
  </si>
  <si>
    <t>Khorasam</t>
  </si>
  <si>
    <t>Speltz</t>
  </si>
  <si>
    <t>Sugar Cane</t>
  </si>
  <si>
    <t>Total Production (April 1, 2020 - August 31, 2020)</t>
  </si>
  <si>
    <t>New/Succeeding Dairy Worksheet</t>
  </si>
  <si>
    <t>COC Adjusted Total  Production</t>
  </si>
  <si>
    <t>Crambe (Colewort)</t>
  </si>
  <si>
    <r>
      <t xml:space="preserve">Weighted Insurance Approved Yield
</t>
    </r>
    <r>
      <rPr>
        <b/>
        <i/>
        <sz val="11"/>
        <color indexed="10"/>
        <rFont val="Calibri"/>
        <family val="2"/>
      </rPr>
      <t>*  For Acreage Based Crops contact your local FSA Office</t>
    </r>
  </si>
  <si>
    <r>
      <t xml:space="preserve">85% of Weighted County Yield
</t>
    </r>
    <r>
      <rPr>
        <b/>
        <i/>
        <sz val="11"/>
        <color indexed="10"/>
        <rFont val="Calibri"/>
        <family val="2"/>
      </rPr>
      <t>*  For Acreage Based Crops contact your local FSA Office</t>
    </r>
  </si>
  <si>
    <t>Crops (Excluding Acreage Based and Tobacco Crops)</t>
  </si>
  <si>
    <t>Note:  For acreage based crops, contact your local FSA Office for accurate acres and yields.  The commodity or acres will not populate on the application form.</t>
  </si>
  <si>
    <t>Crops (Excluding Part G Crops)</t>
  </si>
  <si>
    <t>CFAP 2.0 Payment Calculator - Version 1.3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</si>
</sst>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0."/>
    <numFmt numFmtId="167" formatCode="_(* #,##0_);_(* \(#,##0\);_(* &quot;-&quot;??_);_(@_)"/>
    <numFmt numFmtId="168" formatCode="#,##0.0000_);\(#,##0.0000\)"/>
    <numFmt numFmtId="169" formatCode="&quot;$&quot;#,##0.000"/>
    <numFmt numFmtId="170" formatCode="#,##0.0"/>
    <numFmt numFmtId="171" formatCode="[$-409]dddd\,\ mmmm\ d\,\ yyyy"/>
    <numFmt numFmtId="172" formatCode="[$-409]h:mm:ss\ AM/PM"/>
    <numFmt numFmtId="173" formatCode="_(* #,##0.000_);_(* \(#,##0.000\);_(* &quot;-&quot;??_);_(@_)"/>
    <numFmt numFmtId="174" formatCode="_(* #,##0.0000_);_(* \(#,##0.0000\);_(* &quot;-&quot;??_);_(@_)"/>
    <numFmt numFmtId="175" formatCode="_(* #,##0.00000_);_(* \(#,##0.00000\);_(* &quot;-&quot;??_);_(@_)"/>
    <numFmt numFmtId="176" formatCode="_(* #,##0.000000_);_(* \(#,##0.000000\);_(* &quot;-&quot;??_);_(@_)"/>
    <numFmt numFmtId="177" formatCode="_(* #,##0.0000000_);_(* \(#,##0.0000000\);_(* &quot;-&quot;??_);_(@_)"/>
    <numFmt numFmtId="178" formatCode="_(* #,##0.00000000_);_(* \(#,##0.00000000\);_(* &quot;-&quot;??_);_(@_)"/>
    <numFmt numFmtId="179" formatCode="_(* #,##0.000000000_);_(* \(#,##0.000000000\);_(* &quot;-&quot;??_);_(@_)"/>
    <numFmt numFmtId="180" formatCode="_(* #,##0.0000000000_);_(* \(#,##0.0000000000\);_(* &quot;-&quot;??_);_(@_)"/>
    <numFmt numFmtId="181" formatCode="_(* #,##0.0_);_(* \(#,##0.0\);_(* &quot;-&quot;??_);_(@_)"/>
  </numFmts>
  <fonts count="95">
    <font>
      <sz val="11"/>
      <color theme="1"/>
      <name val="Calibri"/>
      <family val="2"/>
    </font>
    <font>
      <sz val="11"/>
      <color indexed="8"/>
      <name val="Calibri"/>
      <family val="2"/>
    </font>
    <font>
      <b/>
      <sz val="11"/>
      <color indexed="8"/>
      <name val="Calibri"/>
      <family val="2"/>
    </font>
    <font>
      <i/>
      <sz val="11"/>
      <color indexed="8"/>
      <name val="Calibri"/>
      <family val="2"/>
    </font>
    <font>
      <sz val="8"/>
      <name val="Calibri"/>
      <family val="2"/>
    </font>
    <font>
      <sz val="9"/>
      <name val="Arial"/>
      <family val="2"/>
    </font>
    <font>
      <b/>
      <sz val="9"/>
      <name val="Arial"/>
      <family val="2"/>
    </font>
    <font>
      <b/>
      <sz val="10"/>
      <name val="Arial"/>
      <family val="2"/>
    </font>
    <font>
      <b/>
      <sz val="8"/>
      <name val="Arial"/>
      <family val="2"/>
    </font>
    <font>
      <sz val="8"/>
      <name val="Arial"/>
      <family val="2"/>
    </font>
    <font>
      <b/>
      <sz val="12"/>
      <name val="Arial"/>
      <family val="2"/>
    </font>
    <font>
      <b/>
      <sz val="6"/>
      <name val="Arial"/>
      <family val="2"/>
    </font>
    <font>
      <i/>
      <sz val="6"/>
      <name val="Arial"/>
      <family val="2"/>
    </font>
    <font>
      <b/>
      <sz val="9"/>
      <color indexed="9"/>
      <name val="Arial"/>
      <family val="2"/>
    </font>
    <font>
      <sz val="8"/>
      <color indexed="8"/>
      <name val="Times New Roman"/>
      <family val="1"/>
    </font>
    <font>
      <sz val="8"/>
      <color indexed="8"/>
      <name val="Calibri"/>
      <family val="2"/>
    </font>
    <font>
      <i/>
      <sz val="7"/>
      <name val="Arial"/>
      <family val="2"/>
    </font>
    <font>
      <sz val="10"/>
      <name val="Arial"/>
      <family val="2"/>
    </font>
    <font>
      <i/>
      <sz val="8"/>
      <name val="Arial"/>
      <family val="2"/>
    </font>
    <font>
      <b/>
      <i/>
      <sz val="9"/>
      <name val="Times New Roman"/>
      <family val="1"/>
    </font>
    <font>
      <i/>
      <sz val="5.5"/>
      <name val="Arial"/>
      <family val="2"/>
    </font>
    <font>
      <sz val="11"/>
      <color indexed="8"/>
      <name val="Times New Roman"/>
      <family val="1"/>
    </font>
    <font>
      <sz val="7"/>
      <color indexed="8"/>
      <name val="Times New Roman"/>
      <family val="1"/>
    </font>
    <font>
      <b/>
      <i/>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sz val="18"/>
      <color indexed="54"/>
      <name val="Calibri Light"/>
      <family val="2"/>
    </font>
    <font>
      <sz val="11"/>
      <color indexed="10"/>
      <name val="Calibri"/>
      <family val="2"/>
    </font>
    <font>
      <sz val="9"/>
      <color indexed="8"/>
      <name val="Arial"/>
      <family val="2"/>
    </font>
    <font>
      <sz val="8"/>
      <color indexed="8"/>
      <name val="Arial"/>
      <family val="2"/>
    </font>
    <font>
      <b/>
      <i/>
      <sz val="10"/>
      <color indexed="8"/>
      <name val="Calibri"/>
      <family val="2"/>
    </font>
    <font>
      <b/>
      <i/>
      <sz val="11"/>
      <color indexed="8"/>
      <name val="Calibri"/>
      <family val="2"/>
    </font>
    <font>
      <b/>
      <i/>
      <sz val="11"/>
      <name val="Calibri"/>
      <family val="2"/>
    </font>
    <font>
      <i/>
      <sz val="8"/>
      <color indexed="8"/>
      <name val="Arial"/>
      <family val="2"/>
    </font>
    <font>
      <sz val="11"/>
      <color indexed="8"/>
      <name val="Symbol"/>
      <family val="1"/>
    </font>
    <font>
      <b/>
      <i/>
      <sz val="14"/>
      <color indexed="8"/>
      <name val="Calibri"/>
      <family val="2"/>
    </font>
    <font>
      <b/>
      <i/>
      <sz val="11"/>
      <color indexed="9"/>
      <name val="Calibri"/>
      <family val="2"/>
    </font>
    <font>
      <b/>
      <i/>
      <sz val="12"/>
      <color indexed="8"/>
      <name val="Calibri"/>
      <family val="2"/>
    </font>
    <font>
      <sz val="10"/>
      <color indexed="8"/>
      <name val="Calibri"/>
      <family val="2"/>
    </font>
    <font>
      <sz val="9"/>
      <color indexed="8"/>
      <name val="Times New Roman"/>
      <family val="1"/>
    </font>
    <font>
      <sz val="6"/>
      <color indexed="8"/>
      <name val="Arial"/>
      <family val="2"/>
    </font>
    <font>
      <u val="single"/>
      <sz val="8"/>
      <color indexed="8"/>
      <name val="Arial"/>
      <family val="2"/>
    </font>
    <font>
      <sz val="8"/>
      <name val="Segoe UI"/>
      <family val="2"/>
    </font>
    <font>
      <sz val="7"/>
      <name val="Arial"/>
      <family val="2"/>
    </font>
    <font>
      <sz val="7"/>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0"/>
      <color rgb="FF000000"/>
      <name val="Times New Roman"/>
      <family val="1"/>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rgb="FF000000"/>
      <name val="Arial"/>
      <family val="2"/>
    </font>
    <font>
      <sz val="8"/>
      <color theme="1"/>
      <name val="Times New Roman"/>
      <family val="1"/>
    </font>
    <font>
      <sz val="8"/>
      <color theme="1"/>
      <name val="Arial"/>
      <family val="2"/>
    </font>
    <font>
      <b/>
      <i/>
      <sz val="10"/>
      <color theme="1"/>
      <name val="Calibri"/>
      <family val="2"/>
    </font>
    <font>
      <b/>
      <i/>
      <sz val="11"/>
      <color theme="1"/>
      <name val="Calibri"/>
      <family val="2"/>
    </font>
    <font>
      <sz val="8"/>
      <color rgb="FF000000"/>
      <name val="Times New Roman"/>
      <family val="1"/>
    </font>
    <font>
      <i/>
      <sz val="8"/>
      <color theme="1"/>
      <name val="Arial"/>
      <family val="2"/>
    </font>
    <font>
      <sz val="8"/>
      <color rgb="FF000000"/>
      <name val="Arial"/>
      <family val="2"/>
    </font>
    <font>
      <sz val="11"/>
      <color theme="1"/>
      <name val="Times New Roman"/>
      <family val="1"/>
    </font>
    <font>
      <sz val="11"/>
      <color theme="1"/>
      <name val="Symbol"/>
      <family val="1"/>
    </font>
    <font>
      <sz val="8"/>
      <color theme="1"/>
      <name val="Calibri"/>
      <family val="2"/>
    </font>
    <font>
      <b/>
      <i/>
      <sz val="14"/>
      <color theme="1"/>
      <name val="Calibri"/>
      <family val="2"/>
    </font>
    <font>
      <sz val="10"/>
      <color theme="1"/>
      <name val="Calibri"/>
      <family val="2"/>
    </font>
    <font>
      <b/>
      <i/>
      <sz val="11"/>
      <color theme="0"/>
      <name val="Calibri"/>
      <family val="2"/>
    </font>
    <font>
      <i/>
      <sz val="11"/>
      <color theme="1"/>
      <name val="Calibri"/>
      <family val="2"/>
    </font>
    <font>
      <b/>
      <i/>
      <sz val="12"/>
      <color theme="1"/>
      <name val="Calibri"/>
      <family val="2"/>
    </font>
    <font>
      <b/>
      <sz val="9"/>
      <color theme="0"/>
      <name val="Arial"/>
      <family val="2"/>
    </font>
    <font>
      <u val="single"/>
      <sz val="8"/>
      <color theme="1"/>
      <name val="Arial"/>
      <family val="2"/>
    </font>
    <font>
      <sz val="6"/>
      <color rgb="FF000000"/>
      <name val="Arial"/>
      <family val="2"/>
    </font>
    <font>
      <sz val="9"/>
      <color rgb="FF000000"/>
      <name val="Times New Roman"/>
      <family val="1"/>
    </font>
    <font>
      <sz val="7"/>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bgColor indexed="64"/>
      </patternFill>
    </fill>
    <fill>
      <patternFill patternType="solid">
        <fgColor theme="1"/>
        <bgColor indexed="64"/>
      </patternFill>
    </fill>
    <fill>
      <patternFill patternType="solid">
        <fgColor rgb="FF000000"/>
        <bgColor indexed="64"/>
      </patternFill>
    </fill>
    <fill>
      <patternFill patternType="solid">
        <fgColor rgb="FFD9D9D9"/>
        <bgColor indexed="64"/>
      </patternFill>
    </fill>
    <fill>
      <patternFill patternType="solid">
        <fgColor rgb="FFBEBEBE"/>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bottom style="thin"/>
    </border>
    <border>
      <left/>
      <right/>
      <top/>
      <bottom style="thin"/>
    </border>
    <border>
      <left/>
      <right style="thin"/>
      <top/>
      <bottom/>
    </border>
    <border>
      <left style="thin">
        <color rgb="FF000000"/>
      </left>
      <right/>
      <top style="thin">
        <color rgb="FF000000"/>
      </top>
      <bottom style="thin">
        <color rgb="FF000000"/>
      </bottom>
    </border>
    <border>
      <left style="thin"/>
      <right style="thin"/>
      <top style="thin"/>
      <bottom style="thin"/>
    </border>
    <border>
      <left/>
      <right/>
      <top style="thin">
        <color rgb="FF000000"/>
      </top>
      <bottom/>
    </border>
    <border>
      <left style="medium"/>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top/>
      <bottom/>
    </border>
    <border>
      <left/>
      <right style="medium"/>
      <top/>
      <bottom/>
    </border>
    <border>
      <left/>
      <right/>
      <top style="thin"/>
      <bottom style="thin"/>
    </border>
    <border>
      <left style="thin"/>
      <right style="thin"/>
      <top/>
      <bottom/>
    </border>
    <border>
      <left style="thin"/>
      <right style="thin"/>
      <top style="thin"/>
      <bottom/>
    </border>
    <border>
      <left style="medium"/>
      <right style="medium"/>
      <top/>
      <bottom style="medium"/>
    </border>
    <border>
      <left style="thin"/>
      <right style="medium"/>
      <top/>
      <bottom style="thin"/>
    </border>
    <border>
      <left style="thin"/>
      <right style="medium"/>
      <top/>
      <bottom style="medium"/>
    </border>
    <border>
      <left style="medium"/>
      <right/>
      <top style="medium"/>
      <bottom style="thin"/>
    </border>
    <border>
      <left style="medium"/>
      <right/>
      <top/>
      <bottom style="thin"/>
    </border>
    <border>
      <left style="medium"/>
      <right/>
      <top style="thin"/>
      <bottom style="medium"/>
    </border>
    <border>
      <left style="thin"/>
      <right/>
      <top style="thin">
        <color rgb="FF000000"/>
      </top>
      <bottom style="thin">
        <color rgb="FF000000"/>
      </bottom>
    </border>
    <border>
      <left/>
      <right style="thin"/>
      <top style="thin">
        <color rgb="FF000000"/>
      </top>
      <bottom style="thin">
        <color rgb="FF000000"/>
      </bottom>
    </border>
    <border>
      <left style="medium"/>
      <right style="thin"/>
      <top style="medium"/>
      <bottom style="medium"/>
    </border>
    <border>
      <left style="thin"/>
      <right style="medium"/>
      <top style="thin"/>
      <bottom/>
    </border>
    <border>
      <left style="thin"/>
      <right style="medium"/>
      <top/>
      <bottom/>
    </border>
    <border>
      <left style="medium"/>
      <right/>
      <top style="medium"/>
      <bottom style="medium"/>
    </border>
    <border>
      <left style="thin"/>
      <right>
        <color indexed="63"/>
      </right>
      <top style="medium"/>
      <bottom style="medium"/>
    </border>
    <border>
      <left style="thin"/>
      <right/>
      <top style="medium"/>
      <bottom style="thin"/>
    </border>
    <border>
      <left style="thin"/>
      <right/>
      <top style="thin"/>
      <bottom style="thin"/>
    </border>
    <border>
      <left style="thin"/>
      <right/>
      <top style="thin"/>
      <bottom style="medium"/>
    </border>
    <border>
      <left style="medium"/>
      <right style="medium"/>
      <top/>
      <bottom style="thin"/>
    </border>
    <border>
      <left style="medium"/>
      <right style="thin"/>
      <top/>
      <bottom style="thin"/>
    </border>
    <border>
      <left style="medium"/>
      <right style="medium"/>
      <top style="thin"/>
      <bottom style="thin"/>
    </border>
    <border>
      <left style="medium"/>
      <right style="medium"/>
      <top style="thin"/>
      <bottom style="medium"/>
    </border>
    <border>
      <left>
        <color indexed="63"/>
      </left>
      <right style="thin"/>
      <top style="medium"/>
      <bottom style="thin"/>
    </border>
    <border>
      <left>
        <color indexed="63"/>
      </left>
      <right style="thin"/>
      <top style="thin"/>
      <bottom style="medium"/>
    </border>
    <border>
      <left style="medium"/>
      <right/>
      <top style="medium"/>
      <bottom/>
    </border>
    <border>
      <left/>
      <right style="thin"/>
      <top style="thin"/>
      <bottom style="thin"/>
    </border>
    <border>
      <left/>
      <right/>
      <top style="medium"/>
      <bottom/>
    </border>
    <border>
      <left/>
      <right/>
      <top style="thin"/>
      <bottom style="medium"/>
    </border>
    <border>
      <left/>
      <right style="medium"/>
      <top style="thin"/>
      <bottom style="medium"/>
    </border>
    <border>
      <left/>
      <right style="medium"/>
      <top style="medium"/>
      <bottom/>
    </border>
    <border>
      <left/>
      <right style="thin"/>
      <top style="medium"/>
      <bottom style="medium"/>
    </border>
    <border>
      <left style="medium"/>
      <right style="thin"/>
      <top style="thin"/>
      <bottom/>
    </border>
    <border>
      <left style="medium"/>
      <right style="thin"/>
      <top/>
      <bottom/>
    </border>
    <border>
      <left style="thin"/>
      <right/>
      <top style="thin"/>
      <bottom/>
    </border>
    <border>
      <left/>
      <right/>
      <top style="thin"/>
      <bottom/>
    </border>
    <border>
      <left/>
      <right style="thin"/>
      <top style="thin"/>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top style="thin">
        <color rgb="FF000000"/>
      </top>
      <bottom/>
    </border>
    <border>
      <left style="thin"/>
      <right/>
      <top style="thin">
        <color rgb="FF000000"/>
      </top>
      <bottom style="thin"/>
    </border>
    <border>
      <left/>
      <right/>
      <top style="thin">
        <color rgb="FF000000"/>
      </top>
      <bottom style="thin"/>
    </border>
    <border>
      <left style="thin">
        <color rgb="FF000000"/>
      </left>
      <right/>
      <top/>
      <bottom style="thin">
        <color rgb="FF000000"/>
      </bottom>
    </border>
    <border>
      <left/>
      <right/>
      <top/>
      <bottom style="thin">
        <color rgb="FF000000"/>
      </bottom>
    </border>
    <border>
      <left/>
      <right style="thin"/>
      <top/>
      <bottom style="thin">
        <color rgb="FF000000"/>
      </bottom>
    </border>
    <border>
      <left/>
      <right/>
      <top style="thin"/>
      <bottom style="thin">
        <color rgb="FF000000"/>
      </bottom>
    </border>
    <border>
      <left/>
      <right style="thin"/>
      <top style="thin"/>
      <bottom style="thin">
        <color rgb="FF000000"/>
      </bottom>
    </border>
    <border>
      <left style="thin"/>
      <right/>
      <top/>
      <bottom style="thin">
        <color rgb="FF000000"/>
      </bottom>
    </border>
    <border>
      <left style="thin">
        <color rgb="FF000000"/>
      </left>
      <right/>
      <top style="thin">
        <color rgb="FF000000"/>
      </top>
      <bottom style="thin"/>
    </border>
    <border>
      <left/>
      <right style="thin"/>
      <top style="thin">
        <color rgb="FF000000"/>
      </top>
      <bottom style="thin"/>
    </border>
    <border>
      <left/>
      <right style="thin">
        <color rgb="FF000000"/>
      </right>
      <top/>
      <bottom style="thin">
        <color rgb="FF000000"/>
      </bottom>
    </border>
    <border>
      <left/>
      <right style="thin">
        <color rgb="FF000000"/>
      </right>
      <top/>
      <bottom/>
    </border>
    <border>
      <left style="thin">
        <color rgb="FF000000"/>
      </left>
      <right/>
      <top style="thin"/>
      <bottom style="thin"/>
    </border>
    <border>
      <left/>
      <right style="thin">
        <color rgb="FF000000"/>
      </right>
      <top/>
      <bottom style="thin"/>
    </border>
    <border>
      <left/>
      <right style="thin">
        <color rgb="FF000000"/>
      </right>
      <top style="thin"/>
      <bottom/>
    </border>
    <border>
      <left/>
      <right style="thin"/>
      <top/>
      <bottom style="thin"/>
    </border>
    <border>
      <left style="thin">
        <color rgb="FF000000"/>
      </left>
      <right/>
      <top/>
      <bottom/>
    </border>
    <border>
      <left style="thin">
        <color rgb="FF000000"/>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69"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96">
    <xf numFmtId="0" fontId="0" fillId="0" borderId="0" xfId="0" applyFont="1" applyAlignment="1">
      <alignment/>
    </xf>
    <xf numFmtId="0" fontId="69" fillId="0" borderId="0" xfId="55" applyAlignment="1">
      <alignment horizontal="left" vertical="top"/>
      <protection/>
    </xf>
    <xf numFmtId="0" fontId="74" fillId="0" borderId="0" xfId="55" applyFont="1" applyAlignment="1">
      <alignment horizontal="right" vertical="top"/>
      <protection/>
    </xf>
    <xf numFmtId="0" fontId="69" fillId="0" borderId="10" xfId="55" applyBorder="1" applyAlignment="1">
      <alignment horizontal="left" vertical="top"/>
      <protection/>
    </xf>
    <xf numFmtId="0" fontId="10" fillId="0" borderId="10" xfId="55" applyFont="1" applyBorder="1" applyAlignment="1">
      <alignment vertical="top" wrapText="1"/>
      <protection/>
    </xf>
    <xf numFmtId="0" fontId="10" fillId="0" borderId="11" xfId="55" applyFont="1" applyBorder="1" applyAlignment="1">
      <alignment vertical="top" wrapText="1"/>
      <protection/>
    </xf>
    <xf numFmtId="0" fontId="10" fillId="0" borderId="12" xfId="55" applyFont="1" applyBorder="1" applyAlignment="1">
      <alignment vertical="top" wrapText="1"/>
      <protection/>
    </xf>
    <xf numFmtId="0" fontId="75" fillId="0" borderId="10" xfId="0" applyFont="1" applyBorder="1" applyAlignment="1" quotePrefix="1">
      <alignment horizontal="center" vertical="center" wrapText="1"/>
    </xf>
    <xf numFmtId="0" fontId="75" fillId="0" borderId="10" xfId="0" applyFont="1" applyBorder="1" applyAlignment="1">
      <alignment horizontal="center" vertical="center" wrapText="1"/>
    </xf>
    <xf numFmtId="0" fontId="75" fillId="0" borderId="11" xfId="0" applyFont="1" applyBorder="1" applyAlignment="1" quotePrefix="1">
      <alignment horizontal="center" vertical="center" wrapText="1"/>
    </xf>
    <xf numFmtId="0" fontId="69" fillId="0" borderId="13" xfId="55" applyBorder="1" applyAlignment="1">
      <alignment horizontal="left" vertical="top" wrapText="1"/>
      <protection/>
    </xf>
    <xf numFmtId="0" fontId="9" fillId="0" borderId="0" xfId="55" applyFont="1" applyAlignment="1">
      <alignment vertical="top" wrapText="1"/>
      <protection/>
    </xf>
    <xf numFmtId="0" fontId="9" fillId="0" borderId="14" xfId="55" applyFont="1" applyBorder="1" applyAlignment="1">
      <alignment vertical="top" wrapText="1"/>
      <protection/>
    </xf>
    <xf numFmtId="0" fontId="69" fillId="0" borderId="0" xfId="55" applyAlignment="1">
      <alignment vertical="top" wrapText="1"/>
      <protection/>
    </xf>
    <xf numFmtId="0" fontId="69" fillId="0" borderId="15" xfId="55" applyBorder="1" applyAlignment="1">
      <alignment horizontal="center" vertical="center" wrapText="1"/>
      <protection/>
    </xf>
    <xf numFmtId="0" fontId="76" fillId="0" borderId="16" xfId="0" applyFont="1" applyBorder="1" applyAlignment="1">
      <alignment vertical="center"/>
    </xf>
    <xf numFmtId="0" fontId="0" fillId="33" borderId="0" xfId="0" applyFill="1" applyAlignment="1" applyProtection="1">
      <alignment vertical="center" wrapText="1"/>
      <protection/>
    </xf>
    <xf numFmtId="14" fontId="77" fillId="33" borderId="0" xfId="0" applyNumberFormat="1" applyFont="1" applyFill="1" applyAlignment="1" applyProtection="1">
      <alignment vertical="center" wrapText="1"/>
      <protection/>
    </xf>
    <xf numFmtId="0" fontId="78" fillId="33" borderId="0" xfId="0" applyFont="1" applyFill="1" applyBorder="1" applyAlignment="1" applyProtection="1">
      <alignment vertical="center" wrapText="1"/>
      <protection/>
    </xf>
    <xf numFmtId="0" fontId="78" fillId="0" borderId="15" xfId="0" applyFont="1" applyBorder="1" applyAlignment="1" applyProtection="1">
      <alignment vertical="center" wrapText="1"/>
      <protection/>
    </xf>
    <xf numFmtId="0" fontId="78" fillId="34" borderId="17" xfId="0" applyFont="1" applyFill="1" applyBorder="1" applyAlignment="1" applyProtection="1">
      <alignment vertical="center" wrapText="1"/>
      <protection/>
    </xf>
    <xf numFmtId="0" fontId="78" fillId="34" borderId="18" xfId="0" applyFont="1" applyFill="1" applyBorder="1" applyAlignment="1" applyProtection="1">
      <alignment vertical="center" wrapText="1"/>
      <protection/>
    </xf>
    <xf numFmtId="0" fontId="78" fillId="34" borderId="19" xfId="0" applyFont="1" applyFill="1" applyBorder="1" applyAlignment="1" applyProtection="1">
      <alignment vertical="center" wrapText="1"/>
      <protection/>
    </xf>
    <xf numFmtId="0" fontId="0" fillId="33" borderId="0" xfId="0" applyNumberFormat="1" applyFill="1" applyAlignment="1" applyProtection="1">
      <alignment vertical="center" wrapText="1"/>
      <protection/>
    </xf>
    <xf numFmtId="0" fontId="0" fillId="0" borderId="20" xfId="0" applyBorder="1" applyAlignment="1" applyProtection="1">
      <alignment horizontal="center" vertical="center" wrapText="1"/>
      <protection/>
    </xf>
    <xf numFmtId="0" fontId="0" fillId="35" borderId="20" xfId="0" applyFill="1" applyBorder="1" applyAlignment="1" applyProtection="1">
      <alignment vertical="center" wrapText="1"/>
      <protection/>
    </xf>
    <xf numFmtId="0" fontId="78" fillId="0" borderId="21" xfId="0" applyFont="1" applyBorder="1" applyAlignment="1" applyProtection="1">
      <alignment horizontal="center" vertical="center" wrapText="1"/>
      <protection/>
    </xf>
    <xf numFmtId="0" fontId="78" fillId="0" borderId="22" xfId="0" applyFont="1" applyFill="1" applyBorder="1" applyAlignment="1" applyProtection="1">
      <alignment vertical="center" wrapText="1"/>
      <protection/>
    </xf>
    <xf numFmtId="0" fontId="0" fillId="0" borderId="23" xfId="0" applyBorder="1" applyAlignment="1" applyProtection="1">
      <alignment horizontal="center" vertical="center" wrapText="1"/>
      <protection/>
    </xf>
    <xf numFmtId="3" fontId="0" fillId="0" borderId="23" xfId="0" applyNumberFormat="1" applyBorder="1" applyAlignment="1" applyProtection="1">
      <alignment horizontal="center" vertical="center" wrapText="1"/>
      <protection/>
    </xf>
    <xf numFmtId="164" fontId="0" fillId="0" borderId="23" xfId="0" applyNumberFormat="1" applyBorder="1" applyAlignment="1" applyProtection="1">
      <alignment horizontal="center" vertical="center" wrapText="1"/>
      <protection/>
    </xf>
    <xf numFmtId="164" fontId="0" fillId="15" borderId="24" xfId="0" applyNumberFormat="1" applyFill="1" applyBorder="1" applyAlignment="1" applyProtection="1">
      <alignment horizontal="center" vertical="center" wrapText="1"/>
      <protection/>
    </xf>
    <xf numFmtId="0" fontId="78" fillId="0" borderId="25" xfId="0" applyFont="1" applyFill="1" applyBorder="1" applyAlignment="1" applyProtection="1">
      <alignment vertical="center" wrapText="1"/>
      <protection/>
    </xf>
    <xf numFmtId="0" fontId="0" fillId="0" borderId="15" xfId="0" applyBorder="1" applyAlignment="1" applyProtection="1">
      <alignment horizontal="center" vertical="center" wrapText="1"/>
      <protection/>
    </xf>
    <xf numFmtId="3" fontId="0" fillId="0" borderId="15" xfId="0" applyNumberFormat="1" applyBorder="1" applyAlignment="1" applyProtection="1">
      <alignment horizontal="center" vertical="center" wrapText="1"/>
      <protection/>
    </xf>
    <xf numFmtId="164" fontId="0" fillId="0" borderId="15" xfId="0" applyNumberFormat="1" applyBorder="1" applyAlignment="1" applyProtection="1">
      <alignment horizontal="center" vertical="center" wrapText="1"/>
      <protection/>
    </xf>
    <xf numFmtId="164" fontId="0" fillId="15" borderId="26" xfId="0" applyNumberFormat="1" applyFill="1" applyBorder="1" applyAlignment="1" applyProtection="1">
      <alignment horizontal="center" vertical="center" wrapText="1"/>
      <protection/>
    </xf>
    <xf numFmtId="0" fontId="78" fillId="0" borderId="27" xfId="0" applyFont="1" applyFill="1" applyBorder="1" applyAlignment="1" applyProtection="1">
      <alignment vertical="center" wrapText="1"/>
      <protection/>
    </xf>
    <xf numFmtId="0" fontId="0" fillId="0" borderId="28" xfId="0" applyBorder="1" applyAlignment="1" applyProtection="1">
      <alignment horizontal="center" vertical="center" wrapText="1"/>
      <protection/>
    </xf>
    <xf numFmtId="3" fontId="0" fillId="0" borderId="28" xfId="0" applyNumberFormat="1" applyBorder="1" applyAlignment="1" applyProtection="1">
      <alignment horizontal="center" vertical="center" wrapText="1"/>
      <protection/>
    </xf>
    <xf numFmtId="164" fontId="0" fillId="0" borderId="28" xfId="0" applyNumberFormat="1" applyBorder="1" applyAlignment="1" applyProtection="1">
      <alignment horizontal="center" vertical="center" wrapText="1"/>
      <protection/>
    </xf>
    <xf numFmtId="164" fontId="0" fillId="15" borderId="29" xfId="0" applyNumberFormat="1" applyFill="1" applyBorder="1" applyAlignment="1" applyProtection="1">
      <alignment horizontal="center" vertical="center" wrapText="1"/>
      <protection/>
    </xf>
    <xf numFmtId="0" fontId="0" fillId="35" borderId="0" xfId="0" applyFill="1" applyAlignment="1" applyProtection="1">
      <alignment vertical="center" wrapText="1"/>
      <protection/>
    </xf>
    <xf numFmtId="0" fontId="72" fillId="0" borderId="0" xfId="0" applyFont="1" applyAlignment="1" applyProtection="1">
      <alignment horizontal="right" vertical="center" wrapText="1"/>
      <protection/>
    </xf>
    <xf numFmtId="164" fontId="0" fillId="0" borderId="0" xfId="0" applyNumberFormat="1" applyAlignment="1" applyProtection="1">
      <alignment horizontal="center" vertical="center" wrapText="1"/>
      <protection/>
    </xf>
    <xf numFmtId="0" fontId="78" fillId="0" borderId="30" xfId="0" applyFont="1" applyBorder="1" applyAlignment="1" applyProtection="1">
      <alignment horizontal="center" vertical="center" wrapText="1"/>
      <protection/>
    </xf>
    <xf numFmtId="0" fontId="78" fillId="0" borderId="31" xfId="0" applyFont="1" applyBorder="1" applyAlignment="1" applyProtection="1">
      <alignment horizontal="center" vertical="center" wrapText="1"/>
      <protection/>
    </xf>
    <xf numFmtId="0" fontId="78" fillId="0" borderId="22" xfId="0" applyFont="1" applyBorder="1" applyAlignment="1" applyProtection="1">
      <alignment vertical="center" wrapText="1"/>
      <protection/>
    </xf>
    <xf numFmtId="0" fontId="78" fillId="0" borderId="25" xfId="0" applyFont="1" applyBorder="1" applyAlignment="1" applyProtection="1">
      <alignment vertical="center" wrapText="1"/>
      <protection/>
    </xf>
    <xf numFmtId="0" fontId="78" fillId="0" borderId="27" xfId="0" applyFont="1" applyBorder="1" applyAlignment="1" applyProtection="1">
      <alignment vertical="center" wrapText="1"/>
      <protection/>
    </xf>
    <xf numFmtId="0" fontId="78" fillId="35" borderId="21" xfId="0" applyFont="1" applyFill="1" applyBorder="1" applyAlignment="1" applyProtection="1">
      <alignment horizontal="center" vertical="center" wrapText="1"/>
      <protection/>
    </xf>
    <xf numFmtId="2" fontId="0" fillId="33" borderId="0" xfId="0" applyNumberFormat="1" applyFill="1" applyAlignment="1" applyProtection="1">
      <alignment vertical="center" wrapText="1"/>
      <protection/>
    </xf>
    <xf numFmtId="0" fontId="0" fillId="35" borderId="32" xfId="0" applyFill="1" applyBorder="1" applyAlignment="1" applyProtection="1">
      <alignment vertical="center" wrapText="1"/>
      <protection/>
    </xf>
    <xf numFmtId="0" fontId="0" fillId="35" borderId="0" xfId="0" applyFill="1" applyBorder="1" applyAlignment="1" applyProtection="1">
      <alignment vertical="center" wrapText="1"/>
      <protection/>
    </xf>
    <xf numFmtId="0" fontId="0" fillId="35" borderId="33" xfId="0" applyFill="1" applyBorder="1" applyAlignment="1" applyProtection="1">
      <alignment vertical="center" wrapText="1"/>
      <protection/>
    </xf>
    <xf numFmtId="0" fontId="72" fillId="0" borderId="32" xfId="0" applyFont="1" applyBorder="1" applyAlignment="1" applyProtection="1">
      <alignment horizontal="center" vertical="center" wrapText="1"/>
      <protection/>
    </xf>
    <xf numFmtId="0" fontId="72" fillId="0" borderId="33" xfId="0" applyFont="1" applyBorder="1" applyAlignment="1" applyProtection="1">
      <alignment horizontal="center" vertical="center" wrapText="1"/>
      <protection/>
    </xf>
    <xf numFmtId="164" fontId="0" fillId="0" borderId="27" xfId="0" applyNumberFormat="1" applyFont="1" applyBorder="1" applyAlignment="1" applyProtection="1">
      <alignment horizontal="center" vertical="center" wrapText="1"/>
      <protection/>
    </xf>
    <xf numFmtId="164" fontId="0" fillId="0" borderId="29" xfId="0" applyNumberFormat="1" applyBorder="1" applyAlignment="1" applyProtection="1">
      <alignment horizontal="center" vertical="center" wrapText="1"/>
      <protection/>
    </xf>
    <xf numFmtId="164" fontId="0" fillId="0" borderId="27" xfId="0" applyNumberFormat="1" applyBorder="1" applyAlignment="1" applyProtection="1">
      <alignment horizontal="center" vertical="center" wrapText="1"/>
      <protection/>
    </xf>
    <xf numFmtId="0" fontId="0" fillId="35" borderId="34" xfId="0" applyFill="1" applyBorder="1" applyAlignment="1" applyProtection="1">
      <alignment horizontal="center" vertical="center" wrapText="1"/>
      <protection/>
    </xf>
    <xf numFmtId="164" fontId="0" fillId="35" borderId="0" xfId="0" applyNumberFormat="1" applyFill="1" applyAlignment="1" applyProtection="1">
      <alignment horizontal="center" vertical="center" wrapText="1"/>
      <protection/>
    </xf>
    <xf numFmtId="164" fontId="0" fillId="35" borderId="35" xfId="0" applyNumberFormat="1" applyFill="1" applyBorder="1" applyAlignment="1" applyProtection="1">
      <alignment horizontal="center" vertical="center" wrapText="1"/>
      <protection/>
    </xf>
    <xf numFmtId="0" fontId="0" fillId="35" borderId="0" xfId="0" applyFill="1" applyAlignment="1" applyProtection="1">
      <alignment horizontal="center" vertical="center" wrapText="1"/>
      <protection/>
    </xf>
    <xf numFmtId="164" fontId="0" fillId="35" borderId="0" xfId="0" applyNumberFormat="1" applyFill="1" applyBorder="1" applyAlignment="1" applyProtection="1">
      <alignment horizontal="center" vertical="center" wrapText="1"/>
      <protection/>
    </xf>
    <xf numFmtId="164" fontId="0" fillId="34" borderId="27" xfId="0" applyNumberFormat="1" applyFill="1" applyBorder="1" applyAlignment="1" applyProtection="1">
      <alignment horizontal="center" vertical="center" wrapText="1"/>
      <protection/>
    </xf>
    <xf numFmtId="164" fontId="0" fillId="9" borderId="19" xfId="0" applyNumberFormat="1" applyFill="1" applyBorder="1" applyAlignment="1" applyProtection="1">
      <alignment horizontal="center" vertical="center" wrapText="1"/>
      <protection/>
    </xf>
    <xf numFmtId="164" fontId="0" fillId="35" borderId="36" xfId="0" applyNumberFormat="1" applyFill="1" applyBorder="1" applyAlignment="1" applyProtection="1">
      <alignment horizontal="center" vertical="center" wrapText="1"/>
      <protection/>
    </xf>
    <xf numFmtId="0" fontId="78" fillId="0" borderId="17" xfId="0" applyFont="1" applyBorder="1" applyAlignment="1" applyProtection="1">
      <alignment horizontal="center" vertical="center" wrapText="1"/>
      <protection/>
    </xf>
    <xf numFmtId="0" fontId="78" fillId="0" borderId="37" xfId="0" applyFont="1" applyBorder="1" applyAlignment="1" applyProtection="1">
      <alignment horizontal="center" vertical="center" wrapText="1"/>
      <protection/>
    </xf>
    <xf numFmtId="164" fontId="0" fillId="15" borderId="38" xfId="0" applyNumberFormat="1" applyFill="1" applyBorder="1" applyAlignment="1" applyProtection="1">
      <alignment horizontal="center" vertical="center" wrapText="1"/>
      <protection/>
    </xf>
    <xf numFmtId="164" fontId="0" fillId="15" borderId="39" xfId="0" applyNumberFormat="1" applyFill="1" applyBorder="1" applyAlignment="1" applyProtection="1">
      <alignment horizontal="center" vertical="center" wrapText="1"/>
      <protection/>
    </xf>
    <xf numFmtId="14" fontId="0" fillId="12" borderId="31" xfId="0" applyNumberFormat="1" applyFill="1" applyBorder="1" applyAlignment="1" applyProtection="1">
      <alignment horizontal="center" vertical="center" wrapText="1"/>
      <protection locked="0"/>
    </xf>
    <xf numFmtId="3" fontId="0" fillId="12" borderId="23" xfId="0" applyNumberFormat="1" applyFill="1" applyBorder="1" applyAlignment="1" applyProtection="1">
      <alignment horizontal="center" vertical="center" wrapText="1"/>
      <protection locked="0"/>
    </xf>
    <xf numFmtId="3" fontId="0" fillId="12" borderId="15" xfId="0" applyNumberFormat="1" applyFill="1" applyBorder="1" applyAlignment="1" applyProtection="1">
      <alignment horizontal="center" vertical="center" wrapText="1"/>
      <protection locked="0"/>
    </xf>
    <xf numFmtId="3" fontId="0" fillId="12" borderId="28" xfId="0" applyNumberFormat="1" applyFill="1" applyBorder="1" applyAlignment="1" applyProtection="1">
      <alignment horizontal="center" vertical="center" wrapText="1"/>
      <protection locked="0"/>
    </xf>
    <xf numFmtId="164" fontId="0" fillId="12" borderId="23" xfId="0" applyNumberFormat="1" applyFill="1" applyBorder="1" applyAlignment="1" applyProtection="1">
      <alignment horizontal="center" vertical="center" wrapText="1"/>
      <protection locked="0"/>
    </xf>
    <xf numFmtId="164" fontId="0" fillId="12" borderId="15" xfId="0" applyNumberFormat="1" applyFill="1" applyBorder="1" applyAlignment="1" applyProtection="1">
      <alignment horizontal="center" vertical="center" wrapText="1"/>
      <protection locked="0"/>
    </xf>
    <xf numFmtId="164" fontId="0" fillId="12" borderId="27" xfId="0" applyNumberFormat="1" applyFill="1" applyBorder="1" applyAlignment="1" applyProtection="1">
      <alignment horizontal="center" vertical="center" wrapText="1"/>
      <protection locked="0"/>
    </xf>
    <xf numFmtId="0" fontId="44" fillId="12" borderId="40" xfId="0" applyFont="1" applyFill="1" applyBorder="1" applyAlignment="1" applyProtection="1">
      <alignment vertical="center" wrapText="1"/>
      <protection locked="0"/>
    </xf>
    <xf numFmtId="0" fontId="44" fillId="12" borderId="41" xfId="0" applyFont="1" applyFill="1" applyBorder="1" applyAlignment="1" applyProtection="1">
      <alignment vertical="center" wrapText="1"/>
      <protection locked="0"/>
    </xf>
    <xf numFmtId="0" fontId="44" fillId="12" borderId="42" xfId="0" applyFont="1" applyFill="1" applyBorder="1" applyAlignment="1" applyProtection="1">
      <alignment vertical="center" wrapText="1"/>
      <protection locked="0"/>
    </xf>
    <xf numFmtId="0" fontId="9" fillId="0" borderId="15" xfId="55" applyFont="1" applyBorder="1" applyAlignment="1">
      <alignment horizontal="center" vertical="center" wrapText="1"/>
      <protection/>
    </xf>
    <xf numFmtId="0" fontId="9" fillId="0" borderId="15" xfId="55" applyFont="1" applyBorder="1" applyAlignment="1">
      <alignment horizontal="center" vertical="top" wrapText="1"/>
      <protection/>
    </xf>
    <xf numFmtId="0" fontId="69" fillId="0" borderId="14" xfId="55" applyBorder="1" applyAlignment="1">
      <alignment horizontal="left" vertical="center" wrapText="1"/>
      <protection/>
    </xf>
    <xf numFmtId="0" fontId="9" fillId="0" borderId="43" xfId="55" applyFont="1" applyBorder="1" applyAlignment="1">
      <alignment vertical="top" wrapText="1"/>
      <protection/>
    </xf>
    <xf numFmtId="0" fontId="9" fillId="0" borderId="44" xfId="55" applyFont="1" applyBorder="1" applyAlignment="1">
      <alignment horizontal="left" vertical="top" wrapText="1" indent="1"/>
      <protection/>
    </xf>
    <xf numFmtId="0" fontId="10" fillId="0" borderId="0" xfId="55" applyFont="1" applyBorder="1" applyAlignment="1">
      <alignment vertical="top" wrapText="1"/>
      <protection/>
    </xf>
    <xf numFmtId="0" fontId="11" fillId="0" borderId="10" xfId="55" applyFont="1" applyBorder="1" applyAlignment="1">
      <alignment horizontal="left" vertical="top" wrapText="1"/>
      <protection/>
    </xf>
    <xf numFmtId="0" fontId="6" fillId="0" borderId="0" xfId="55" applyFont="1" applyBorder="1" applyAlignment="1">
      <alignment horizontal="left" vertical="top" wrapText="1" indent="1"/>
      <protection/>
    </xf>
    <xf numFmtId="0" fontId="75" fillId="0" borderId="0" xfId="0" applyFont="1" applyBorder="1" applyAlignment="1">
      <alignment vertical="center" wrapText="1"/>
    </xf>
    <xf numFmtId="0" fontId="79" fillId="0" borderId="0" xfId="55" applyFont="1" applyBorder="1" applyAlignment="1">
      <alignment horizontal="right" vertical="top"/>
      <protection/>
    </xf>
    <xf numFmtId="0" fontId="8" fillId="0" borderId="10" xfId="55" applyFont="1" applyBorder="1" applyAlignment="1">
      <alignment horizontal="center" vertical="top" wrapText="1"/>
      <protection/>
    </xf>
    <xf numFmtId="0" fontId="69" fillId="0" borderId="0" xfId="55" applyBorder="1" applyAlignment="1">
      <alignment horizontal="left" vertical="center" wrapText="1"/>
      <protection/>
    </xf>
    <xf numFmtId="0" fontId="8" fillId="0" borderId="10" xfId="55" applyFont="1" applyBorder="1" applyAlignment="1">
      <alignment horizontal="left" vertical="top" wrapText="1" indent="2"/>
      <protection/>
    </xf>
    <xf numFmtId="0" fontId="80" fillId="0" borderId="0" xfId="0" applyFont="1" applyBorder="1" applyAlignment="1">
      <alignment/>
    </xf>
    <xf numFmtId="0" fontId="76" fillId="0" borderId="0" xfId="0" applyFont="1" applyBorder="1" applyAlignment="1">
      <alignment/>
    </xf>
    <xf numFmtId="14" fontId="69" fillId="0" borderId="0" xfId="55" applyNumberFormat="1" applyBorder="1" applyAlignment="1">
      <alignment vertical="center" wrapText="1"/>
      <protection/>
    </xf>
    <xf numFmtId="3" fontId="81" fillId="0" borderId="0" xfId="55" applyNumberFormat="1" applyFont="1" applyBorder="1" applyAlignment="1">
      <alignment vertical="top" wrapText="1"/>
      <protection/>
    </xf>
    <xf numFmtId="0" fontId="78" fillId="0" borderId="45" xfId="0" applyFont="1" applyBorder="1" applyAlignment="1" applyProtection="1">
      <alignment horizontal="center" vertical="center" wrapText="1"/>
      <protection/>
    </xf>
    <xf numFmtId="0" fontId="0" fillId="0" borderId="0" xfId="0" applyAlignment="1">
      <alignment wrapText="1"/>
    </xf>
    <xf numFmtId="0" fontId="78" fillId="0" borderId="0" xfId="0" applyFont="1" applyAlignment="1">
      <alignment horizontal="center" wrapText="1"/>
    </xf>
    <xf numFmtId="0" fontId="72" fillId="0" borderId="0" xfId="0" applyFont="1" applyAlignment="1" applyProtection="1">
      <alignment horizontal="right" vertical="top" wrapText="1"/>
      <protection/>
    </xf>
    <xf numFmtId="164" fontId="0" fillId="0" borderId="0" xfId="0" applyNumberFormat="1" applyAlignment="1" applyProtection="1">
      <alignment horizontal="center" vertical="top" wrapText="1"/>
      <protection/>
    </xf>
    <xf numFmtId="0" fontId="0" fillId="0" borderId="25" xfId="0" applyBorder="1" applyAlignment="1">
      <alignment wrapText="1"/>
    </xf>
    <xf numFmtId="0" fontId="0" fillId="0" borderId="26" xfId="0" applyBorder="1" applyAlignment="1">
      <alignment wrapText="1"/>
    </xf>
    <xf numFmtId="0" fontId="82" fillId="0" borderId="26" xfId="0" applyFont="1" applyBorder="1" applyAlignment="1">
      <alignment wrapText="1"/>
    </xf>
    <xf numFmtId="0" fontId="0" fillId="0" borderId="25" xfId="0" applyBorder="1" applyAlignment="1">
      <alignment vertical="center" wrapText="1"/>
    </xf>
    <xf numFmtId="0" fontId="0" fillId="0" borderId="26" xfId="0" applyBorder="1" applyAlignment="1">
      <alignment vertical="center" wrapText="1"/>
    </xf>
    <xf numFmtId="0" fontId="82" fillId="0" borderId="26" xfId="0" applyFont="1" applyBorder="1" applyAlignment="1">
      <alignment vertical="center" wrapText="1"/>
    </xf>
    <xf numFmtId="0" fontId="82" fillId="0" borderId="25" xfId="0" applyFont="1" applyBorder="1" applyAlignment="1">
      <alignment vertical="center"/>
    </xf>
    <xf numFmtId="0" fontId="0" fillId="0" borderId="27" xfId="0" applyBorder="1" applyAlignment="1">
      <alignment vertical="center" wrapText="1"/>
    </xf>
    <xf numFmtId="0" fontId="0" fillId="0" borderId="29" xfId="0" applyBorder="1" applyAlignment="1">
      <alignment vertical="center" wrapText="1"/>
    </xf>
    <xf numFmtId="0" fontId="82" fillId="0" borderId="46" xfId="0" applyFont="1" applyBorder="1" applyAlignment="1">
      <alignment vertical="center"/>
    </xf>
    <xf numFmtId="0" fontId="82" fillId="0" borderId="47" xfId="0" applyFont="1" applyBorder="1" applyAlignment="1">
      <alignment vertical="center"/>
    </xf>
    <xf numFmtId="0" fontId="83" fillId="0" borderId="47" xfId="0" applyFont="1" applyBorder="1" applyAlignment="1">
      <alignment horizontal="left" vertical="center"/>
    </xf>
    <xf numFmtId="0" fontId="82" fillId="0" borderId="38" xfId="0" applyFont="1" applyBorder="1" applyAlignment="1">
      <alignment vertical="center"/>
    </xf>
    <xf numFmtId="10" fontId="0" fillId="0" borderId="23" xfId="58" applyNumberFormat="1" applyFont="1" applyBorder="1" applyAlignment="1" applyProtection="1">
      <alignment horizontal="center" vertical="center" wrapText="1"/>
      <protection/>
    </xf>
    <xf numFmtId="10" fontId="0" fillId="0" borderId="15" xfId="58" applyNumberFormat="1" applyFont="1" applyBorder="1" applyAlignment="1" applyProtection="1">
      <alignment horizontal="center" vertical="center" wrapText="1"/>
      <protection/>
    </xf>
    <xf numFmtId="10" fontId="0" fillId="0" borderId="28" xfId="58" applyNumberFormat="1" applyFont="1" applyBorder="1" applyAlignment="1" applyProtection="1">
      <alignment horizontal="center" vertical="center" wrapText="1"/>
      <protection/>
    </xf>
    <xf numFmtId="0" fontId="76" fillId="0" borderId="0" xfId="0" applyFont="1" applyBorder="1" applyAlignment="1">
      <alignment vertical="center"/>
    </xf>
    <xf numFmtId="9" fontId="0" fillId="0" borderId="23" xfId="58" applyFont="1" applyBorder="1" applyAlignment="1" applyProtection="1">
      <alignment horizontal="center" vertical="center" wrapText="1"/>
      <protection/>
    </xf>
    <xf numFmtId="9" fontId="0" fillId="0" borderId="15" xfId="58" applyFont="1" applyBorder="1" applyAlignment="1" applyProtection="1">
      <alignment horizontal="center" vertical="center" wrapText="1"/>
      <protection/>
    </xf>
    <xf numFmtId="9" fontId="0" fillId="0" borderId="28" xfId="58" applyFont="1" applyBorder="1" applyAlignment="1" applyProtection="1">
      <alignment horizontal="center" vertical="center" wrapText="1"/>
      <protection/>
    </xf>
    <xf numFmtId="43" fontId="84" fillId="0" borderId="0" xfId="42" applyFont="1" applyAlignment="1" applyProtection="1">
      <alignment vertical="center" wrapText="1"/>
      <protection/>
    </xf>
    <xf numFmtId="0" fontId="84" fillId="0" borderId="0" xfId="0" applyFont="1" applyAlignment="1" applyProtection="1">
      <alignment vertical="center" wrapText="1"/>
      <protection/>
    </xf>
    <xf numFmtId="4" fontId="0" fillId="0" borderId="23" xfId="0" applyNumberFormat="1" applyBorder="1" applyAlignment="1" applyProtection="1">
      <alignment horizontal="center" vertical="center" wrapText="1"/>
      <protection/>
    </xf>
    <xf numFmtId="4" fontId="0" fillId="0" borderId="15" xfId="0" applyNumberFormat="1" applyBorder="1" applyAlignment="1" applyProtection="1">
      <alignment horizontal="center" vertical="center" wrapText="1"/>
      <protection/>
    </xf>
    <xf numFmtId="4" fontId="0" fillId="0" borderId="28" xfId="0" applyNumberFormat="1" applyBorder="1" applyAlignment="1" applyProtection="1">
      <alignment horizontal="center" vertical="center" wrapText="1"/>
      <protection/>
    </xf>
    <xf numFmtId="0" fontId="78" fillId="0" borderId="48" xfId="0" applyFont="1" applyBorder="1" applyAlignment="1" applyProtection="1">
      <alignment horizontal="center" vertical="center" wrapText="1"/>
      <protection/>
    </xf>
    <xf numFmtId="0" fontId="78" fillId="0" borderId="20" xfId="0" applyFont="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Alignment="1" applyProtection="1">
      <alignment vertical="center" wrapText="1"/>
      <protection/>
    </xf>
    <xf numFmtId="0" fontId="60" fillId="33" borderId="32" xfId="0" applyFont="1" applyFill="1" applyBorder="1" applyAlignment="1" applyProtection="1">
      <alignment vertical="center" wrapText="1"/>
      <protection/>
    </xf>
    <xf numFmtId="0" fontId="60" fillId="33" borderId="0" xfId="0" applyFont="1" applyFill="1" applyBorder="1" applyAlignment="1" applyProtection="1">
      <alignment vertical="center" wrapText="1"/>
      <protection/>
    </xf>
    <xf numFmtId="4" fontId="0" fillId="0" borderId="15" xfId="0" applyNumberFormat="1" applyFill="1" applyBorder="1" applyAlignment="1" applyProtection="1">
      <alignment horizontal="center" vertical="center" wrapText="1"/>
      <protection locked="0"/>
    </xf>
    <xf numFmtId="4" fontId="0" fillId="0" borderId="23" xfId="0" applyNumberFormat="1" applyFill="1" applyBorder="1" applyAlignment="1" applyProtection="1">
      <alignment horizontal="center" vertical="center" wrapText="1"/>
      <protection locked="0"/>
    </xf>
    <xf numFmtId="4" fontId="0" fillId="0" borderId="28" xfId="0" applyNumberFormat="1" applyFill="1" applyBorder="1" applyAlignment="1" applyProtection="1">
      <alignment horizontal="center" vertical="center" wrapText="1"/>
      <protection locked="0"/>
    </xf>
    <xf numFmtId="4" fontId="0" fillId="12" borderId="22" xfId="0" applyNumberFormat="1" applyFill="1" applyBorder="1" applyAlignment="1" applyProtection="1">
      <alignment horizontal="center" vertical="center" wrapText="1"/>
      <protection locked="0"/>
    </xf>
    <xf numFmtId="4" fontId="0" fillId="0" borderId="24" xfId="0" applyNumberFormat="1" applyFill="1" applyBorder="1" applyAlignment="1" applyProtection="1">
      <alignment horizontal="center" vertical="center" wrapText="1"/>
      <protection locked="0"/>
    </xf>
    <xf numFmtId="4" fontId="0" fillId="12" borderId="25" xfId="0" applyNumberFormat="1" applyFill="1" applyBorder="1" applyAlignment="1" applyProtection="1">
      <alignment horizontal="center" vertical="center" wrapText="1"/>
      <protection locked="0"/>
    </xf>
    <xf numFmtId="4" fontId="0" fillId="0" borderId="26" xfId="0" applyNumberFormat="1" applyFill="1" applyBorder="1" applyAlignment="1" applyProtection="1">
      <alignment horizontal="center" vertical="center" wrapText="1"/>
      <protection locked="0"/>
    </xf>
    <xf numFmtId="4" fontId="0" fillId="12" borderId="27" xfId="0" applyNumberFormat="1" applyFill="1" applyBorder="1" applyAlignment="1" applyProtection="1">
      <alignment horizontal="center" vertical="center" wrapText="1"/>
      <protection locked="0"/>
    </xf>
    <xf numFmtId="4" fontId="0" fillId="0" borderId="29" xfId="0" applyNumberFormat="1" applyFill="1" applyBorder="1" applyAlignment="1" applyProtection="1">
      <alignment horizontal="center" vertical="center" wrapText="1"/>
      <protection locked="0"/>
    </xf>
    <xf numFmtId="0" fontId="78" fillId="0" borderId="49" xfId="0" applyFont="1" applyBorder="1" applyAlignment="1" applyProtection="1">
      <alignment horizontal="center" vertical="center" wrapText="1"/>
      <protection/>
    </xf>
    <xf numFmtId="164" fontId="0" fillId="0" borderId="22" xfId="0" applyNumberFormat="1" applyBorder="1" applyAlignment="1" applyProtection="1">
      <alignment horizontal="center" vertical="center" wrapText="1"/>
      <protection/>
    </xf>
    <xf numFmtId="164" fontId="0" fillId="0" borderId="25" xfId="0" applyNumberFormat="1" applyBorder="1" applyAlignment="1" applyProtection="1">
      <alignment horizontal="center" vertical="center" wrapText="1"/>
      <protection/>
    </xf>
    <xf numFmtId="3" fontId="0" fillId="12" borderId="23" xfId="0" applyNumberFormat="1" applyFill="1" applyBorder="1" applyAlignment="1" applyProtection="1">
      <alignment horizontal="center" vertical="center" wrapText="1"/>
      <protection/>
    </xf>
    <xf numFmtId="3" fontId="0" fillId="12" borderId="15" xfId="0" applyNumberFormat="1" applyFill="1" applyBorder="1" applyAlignment="1" applyProtection="1">
      <alignment horizontal="center" vertical="center" wrapText="1"/>
      <protection/>
    </xf>
    <xf numFmtId="3" fontId="0" fillId="12" borderId="28" xfId="0" applyNumberFormat="1" applyFill="1" applyBorder="1" applyAlignment="1" applyProtection="1">
      <alignment horizontal="center" vertical="center" wrapText="1"/>
      <protection/>
    </xf>
    <xf numFmtId="3" fontId="0" fillId="12" borderId="50" xfId="0" applyNumberFormat="1" applyFill="1" applyBorder="1" applyAlignment="1" applyProtection="1">
      <alignment horizontal="center" vertical="center" wrapText="1"/>
      <protection/>
    </xf>
    <xf numFmtId="3" fontId="0" fillId="12" borderId="51" xfId="0" applyNumberFormat="1" applyFill="1" applyBorder="1" applyAlignment="1" applyProtection="1">
      <alignment horizontal="center" vertical="center" wrapText="1"/>
      <protection/>
    </xf>
    <xf numFmtId="3" fontId="0" fillId="12" borderId="52" xfId="0" applyNumberFormat="1" applyFill="1" applyBorder="1" applyAlignment="1" applyProtection="1">
      <alignment horizontal="center" vertical="center" wrapText="1"/>
      <protection/>
    </xf>
    <xf numFmtId="164" fontId="0" fillId="12" borderId="23" xfId="0" applyNumberFormat="1" applyFill="1" applyBorder="1" applyAlignment="1" applyProtection="1">
      <alignment horizontal="center" vertical="center" wrapText="1"/>
      <protection/>
    </xf>
    <xf numFmtId="164" fontId="0" fillId="12" borderId="15" xfId="0" applyNumberFormat="1" applyFill="1" applyBorder="1" applyAlignment="1" applyProtection="1">
      <alignment horizontal="center" vertical="center" wrapText="1"/>
      <protection/>
    </xf>
    <xf numFmtId="164" fontId="0" fillId="12" borderId="19" xfId="0" applyNumberFormat="1" applyFill="1" applyBorder="1" applyAlignment="1" applyProtection="1">
      <alignment vertical="center" wrapText="1"/>
      <protection/>
    </xf>
    <xf numFmtId="165" fontId="0" fillId="12" borderId="53" xfId="0" applyNumberFormat="1" applyFill="1" applyBorder="1" applyAlignment="1" applyProtection="1">
      <alignment horizontal="center" vertical="center" wrapText="1"/>
      <protection/>
    </xf>
    <xf numFmtId="4" fontId="0" fillId="0" borderId="54" xfId="0" applyNumberFormat="1" applyFill="1" applyBorder="1" applyAlignment="1" applyProtection="1">
      <alignment horizontal="center" vertical="center" wrapText="1"/>
      <protection/>
    </xf>
    <xf numFmtId="165" fontId="0" fillId="12" borderId="55" xfId="0" applyNumberFormat="1" applyFill="1" applyBorder="1" applyAlignment="1" applyProtection="1">
      <alignment horizontal="center" vertical="center" wrapText="1"/>
      <protection/>
    </xf>
    <xf numFmtId="165" fontId="0" fillId="12" borderId="56" xfId="0" applyNumberFormat="1" applyFill="1" applyBorder="1" applyAlignment="1" applyProtection="1">
      <alignment horizontal="center" vertical="center" wrapText="1"/>
      <protection/>
    </xf>
    <xf numFmtId="0" fontId="78" fillId="0" borderId="35" xfId="0" applyFont="1" applyBorder="1" applyAlignment="1" applyProtection="1">
      <alignment vertical="center" wrapText="1"/>
      <protection/>
    </xf>
    <xf numFmtId="0" fontId="0" fillId="0" borderId="35" xfId="0" applyBorder="1" applyAlignment="1" applyProtection="1">
      <alignment horizontal="center" vertical="center" wrapText="1"/>
      <protection/>
    </xf>
    <xf numFmtId="3" fontId="0" fillId="12" borderId="35" xfId="0" applyNumberFormat="1" applyFill="1" applyBorder="1" applyAlignment="1" applyProtection="1">
      <alignment horizontal="center" vertical="center" wrapText="1"/>
      <protection locked="0"/>
    </xf>
    <xf numFmtId="3" fontId="0" fillId="0" borderId="35" xfId="0" applyNumberFormat="1" applyFill="1" applyBorder="1" applyAlignment="1" applyProtection="1">
      <alignment horizontal="center" vertical="center" wrapText="1"/>
      <protection/>
    </xf>
    <xf numFmtId="3" fontId="0" fillId="0" borderId="35" xfId="42" applyNumberFormat="1" applyFont="1" applyBorder="1" applyAlignment="1" applyProtection="1">
      <alignment horizontal="center" vertical="center" wrapText="1"/>
      <protection/>
    </xf>
    <xf numFmtId="169" fontId="0" fillId="0" borderId="35" xfId="44" applyNumberFormat="1" applyFont="1" applyBorder="1" applyAlignment="1" applyProtection="1">
      <alignment horizontal="center" vertical="center" wrapText="1"/>
      <protection/>
    </xf>
    <xf numFmtId="164" fontId="0" fillId="0" borderId="10" xfId="0" applyNumberFormat="1" applyBorder="1" applyAlignment="1" applyProtection="1">
      <alignment horizontal="center" vertical="center" wrapText="1"/>
      <protection/>
    </xf>
    <xf numFmtId="0" fontId="0" fillId="24" borderId="0" xfId="0" applyFill="1" applyAlignment="1">
      <alignment/>
    </xf>
    <xf numFmtId="14" fontId="0" fillId="24" borderId="0" xfId="0" applyNumberFormat="1" applyFill="1" applyAlignment="1">
      <alignment/>
    </xf>
    <xf numFmtId="43" fontId="0" fillId="34" borderId="15" xfId="42" applyFont="1" applyFill="1" applyBorder="1" applyAlignment="1">
      <alignment/>
    </xf>
    <xf numFmtId="43" fontId="0" fillId="24" borderId="0" xfId="42" applyFont="1" applyFill="1" applyAlignment="1">
      <alignment/>
    </xf>
    <xf numFmtId="43" fontId="0" fillId="24" borderId="0" xfId="0" applyNumberFormat="1" applyFill="1" applyAlignment="1">
      <alignment/>
    </xf>
    <xf numFmtId="0" fontId="72" fillId="34" borderId="15" xfId="0" applyFont="1" applyFill="1" applyBorder="1" applyAlignment="1">
      <alignment horizontal="right"/>
    </xf>
    <xf numFmtId="0" fontId="78" fillId="34" borderId="15" xfId="0" applyFont="1" applyFill="1" applyBorder="1" applyAlignment="1">
      <alignment horizontal="left"/>
    </xf>
    <xf numFmtId="0" fontId="85" fillId="24" borderId="0" xfId="0" applyFont="1" applyFill="1" applyAlignment="1">
      <alignment/>
    </xf>
    <xf numFmtId="0" fontId="72" fillId="34" borderId="36" xfId="0" applyFont="1" applyFill="1" applyBorder="1" applyAlignment="1">
      <alignment horizontal="right"/>
    </xf>
    <xf numFmtId="180" fontId="0" fillId="34" borderId="36" xfId="42" applyNumberFormat="1" applyFont="1" applyFill="1" applyBorder="1" applyAlignment="1">
      <alignment/>
    </xf>
    <xf numFmtId="0" fontId="72" fillId="21" borderId="45" xfId="0" applyFont="1" applyFill="1" applyBorder="1" applyAlignment="1">
      <alignment horizontal="right"/>
    </xf>
    <xf numFmtId="0" fontId="78" fillId="34" borderId="23" xfId="0" applyFont="1" applyFill="1" applyBorder="1" applyAlignment="1">
      <alignment horizontal="center"/>
    </xf>
    <xf numFmtId="0" fontId="78" fillId="34" borderId="24" xfId="0" applyFont="1" applyFill="1" applyBorder="1" applyAlignment="1">
      <alignment horizontal="center"/>
    </xf>
    <xf numFmtId="14" fontId="0" fillId="34" borderId="28" xfId="0" applyNumberFormat="1" applyFill="1" applyBorder="1" applyAlignment="1">
      <alignment horizontal="center"/>
    </xf>
    <xf numFmtId="0" fontId="0" fillId="34" borderId="28" xfId="0" applyFill="1" applyBorder="1" applyAlignment="1">
      <alignment horizontal="center"/>
    </xf>
    <xf numFmtId="43" fontId="0" fillId="34" borderId="29" xfId="42" applyFont="1" applyFill="1" applyBorder="1" applyAlignment="1">
      <alignment horizontal="center"/>
    </xf>
    <xf numFmtId="37" fontId="0" fillId="5" borderId="24" xfId="42" applyNumberFormat="1" applyFont="1" applyFill="1" applyBorder="1" applyAlignment="1">
      <alignment horizontal="center"/>
    </xf>
    <xf numFmtId="0" fontId="78" fillId="34" borderId="25" xfId="0" applyFont="1" applyFill="1" applyBorder="1" applyAlignment="1">
      <alignment horizontal="left"/>
    </xf>
    <xf numFmtId="0" fontId="0" fillId="5" borderId="26" xfId="0" applyFill="1" applyBorder="1" applyAlignment="1">
      <alignment horizontal="center"/>
    </xf>
    <xf numFmtId="14" fontId="0" fillId="5" borderId="29" xfId="0" applyNumberFormat="1" applyFill="1" applyBorder="1" applyAlignment="1">
      <alignment horizontal="center"/>
    </xf>
    <xf numFmtId="0" fontId="78" fillId="34" borderId="57" xfId="0" applyFont="1" applyFill="1" applyBorder="1" applyAlignment="1">
      <alignment horizontal="center"/>
    </xf>
    <xf numFmtId="0" fontId="0" fillId="34" borderId="58" xfId="0" applyFill="1" applyBorder="1" applyAlignment="1">
      <alignment horizontal="center"/>
    </xf>
    <xf numFmtId="14" fontId="0" fillId="34" borderId="29" xfId="0" applyNumberFormat="1" applyFill="1" applyBorder="1" applyAlignment="1">
      <alignment horizontal="center"/>
    </xf>
    <xf numFmtId="164" fontId="0" fillId="0" borderId="24" xfId="0" applyNumberFormat="1" applyBorder="1" applyAlignment="1" applyProtection="1">
      <alignment horizontal="center" vertical="center" wrapText="1"/>
      <protection/>
    </xf>
    <xf numFmtId="164" fontId="0" fillId="0" borderId="26" xfId="0" applyNumberFormat="1" applyBorder="1" applyAlignment="1" applyProtection="1">
      <alignment horizontal="center" vertical="center" wrapText="1"/>
      <protection/>
    </xf>
    <xf numFmtId="164" fontId="0" fillId="12" borderId="28" xfId="0" applyNumberFormat="1" applyFill="1" applyBorder="1" applyAlignment="1" applyProtection="1">
      <alignment horizontal="center" vertical="center" wrapText="1"/>
      <protection locked="0"/>
    </xf>
    <xf numFmtId="0" fontId="78" fillId="0" borderId="59" xfId="0" applyFont="1" applyBorder="1" applyAlignment="1" applyProtection="1">
      <alignment horizontal="left" vertical="center" wrapText="1"/>
      <protection/>
    </xf>
    <xf numFmtId="0" fontId="86" fillId="12" borderId="51" xfId="0" applyFont="1" applyFill="1" applyBorder="1" applyAlignment="1" applyProtection="1">
      <alignment horizontal="left" vertical="center" wrapText="1"/>
      <protection locked="0"/>
    </xf>
    <xf numFmtId="0" fontId="86" fillId="12" borderId="60" xfId="0" applyFont="1" applyFill="1" applyBorder="1" applyAlignment="1" applyProtection="1">
      <alignment horizontal="left" vertical="center" wrapText="1"/>
      <protection locked="0"/>
    </xf>
    <xf numFmtId="0" fontId="0" fillId="0" borderId="0" xfId="0" applyAlignment="1" applyProtection="1">
      <alignment horizontal="left" wrapText="1"/>
      <protection/>
    </xf>
    <xf numFmtId="0" fontId="0" fillId="12" borderId="22" xfId="0" applyFill="1" applyBorder="1" applyAlignment="1" applyProtection="1">
      <alignment horizontal="center" vertical="center" wrapText="1"/>
      <protection locked="0"/>
    </xf>
    <xf numFmtId="0" fontId="0" fillId="12" borderId="23" xfId="0" applyFill="1" applyBorder="1" applyAlignment="1" applyProtection="1">
      <alignment horizontal="center" vertical="center" wrapText="1"/>
      <protection locked="0"/>
    </xf>
    <xf numFmtId="0" fontId="0" fillId="12" borderId="25" xfId="0" applyFill="1" applyBorder="1" applyAlignment="1" applyProtection="1">
      <alignment horizontal="center" vertical="center" wrapText="1"/>
      <protection locked="0"/>
    </xf>
    <xf numFmtId="0" fontId="0" fillId="12" borderId="15" xfId="0" applyFill="1" applyBorder="1" applyAlignment="1" applyProtection="1">
      <alignment horizontal="center" vertical="center" wrapText="1"/>
      <protection locked="0"/>
    </xf>
    <xf numFmtId="0" fontId="0" fillId="12" borderId="27" xfId="0" applyFill="1" applyBorder="1" applyAlignment="1" applyProtection="1">
      <alignment horizontal="center" vertical="center" wrapText="1"/>
      <protection locked="0"/>
    </xf>
    <xf numFmtId="0" fontId="0" fillId="12" borderId="28" xfId="0" applyFill="1" applyBorder="1" applyAlignment="1" applyProtection="1">
      <alignment horizontal="center" vertical="center" wrapText="1"/>
      <protection locked="0"/>
    </xf>
    <xf numFmtId="0" fontId="0" fillId="0" borderId="10" xfId="0" applyBorder="1" applyAlignment="1" applyProtection="1">
      <alignment horizontal="left" wrapText="1"/>
      <protection/>
    </xf>
    <xf numFmtId="0" fontId="0" fillId="0" borderId="0" xfId="0" applyBorder="1" applyAlignment="1" applyProtection="1">
      <alignment horizontal="left" wrapText="1"/>
      <protection/>
    </xf>
    <xf numFmtId="0" fontId="78" fillId="0" borderId="61" xfId="0" applyFont="1" applyBorder="1" applyAlignment="1" applyProtection="1">
      <alignment horizontal="left" vertical="center" wrapText="1"/>
      <protection/>
    </xf>
    <xf numFmtId="0" fontId="87" fillId="35" borderId="0" xfId="0" applyFont="1" applyFill="1" applyAlignment="1" applyProtection="1">
      <alignment horizontal="left" vertical="center" wrapText="1"/>
      <protection/>
    </xf>
    <xf numFmtId="0" fontId="0" fillId="12" borderId="15" xfId="0" applyFill="1" applyBorder="1" applyAlignment="1" applyProtection="1">
      <alignment horizontal="left" vertical="center" wrapText="1"/>
      <protection locked="0"/>
    </xf>
    <xf numFmtId="0" fontId="0" fillId="12" borderId="51" xfId="0" applyFill="1" applyBorder="1" applyAlignment="1" applyProtection="1">
      <alignment horizontal="left" vertical="center" wrapText="1"/>
      <protection locked="0"/>
    </xf>
    <xf numFmtId="0" fontId="0" fillId="0" borderId="45" xfId="0" applyBorder="1" applyAlignment="1" applyProtection="1">
      <alignment vertical="center" wrapText="1"/>
      <protection/>
    </xf>
    <xf numFmtId="0" fontId="0" fillId="0" borderId="30" xfId="0" applyBorder="1" applyAlignment="1" applyProtection="1">
      <alignment vertical="center" wrapText="1"/>
      <protection/>
    </xf>
    <xf numFmtId="0" fontId="0" fillId="0" borderId="0" xfId="0" applyAlignment="1" applyProtection="1">
      <alignment vertical="center" wrapText="1"/>
      <protection/>
    </xf>
    <xf numFmtId="0" fontId="88" fillId="0" borderId="48" xfId="0" applyFont="1" applyBorder="1" applyAlignment="1" applyProtection="1">
      <alignment horizontal="right" vertical="center" wrapText="1"/>
      <protection/>
    </xf>
    <xf numFmtId="0" fontId="88" fillId="0" borderId="20" xfId="0" applyFont="1" applyBorder="1" applyAlignment="1" applyProtection="1">
      <alignment horizontal="right" vertical="center" wrapText="1"/>
      <protection/>
    </xf>
    <xf numFmtId="0" fontId="87" fillId="35" borderId="0" xfId="0" applyFont="1" applyFill="1" applyAlignment="1" applyProtection="1">
      <alignment vertical="center" wrapText="1"/>
      <protection/>
    </xf>
    <xf numFmtId="0" fontId="86" fillId="12" borderId="52" xfId="0" applyFont="1" applyFill="1" applyBorder="1" applyAlignment="1" applyProtection="1">
      <alignment horizontal="center" vertical="center" wrapText="1"/>
      <protection locked="0"/>
    </xf>
    <xf numFmtId="0" fontId="86" fillId="12" borderId="62" xfId="0" applyFont="1" applyFill="1" applyBorder="1" applyAlignment="1" applyProtection="1">
      <alignment horizontal="center" vertical="center" wrapText="1"/>
      <protection locked="0"/>
    </xf>
    <xf numFmtId="0" fontId="86" fillId="12" borderId="63" xfId="0" applyFont="1" applyFill="1" applyBorder="1" applyAlignment="1" applyProtection="1">
      <alignment horizontal="center" vertical="center" wrapText="1"/>
      <protection locked="0"/>
    </xf>
    <xf numFmtId="0" fontId="78" fillId="0" borderId="48" xfId="0" applyFont="1" applyBorder="1" applyAlignment="1" applyProtection="1">
      <alignment horizontal="center" vertical="center" wrapText="1"/>
      <protection/>
    </xf>
    <xf numFmtId="0" fontId="78" fillId="0" borderId="20" xfId="0" applyFont="1" applyBorder="1" applyAlignment="1" applyProtection="1">
      <alignment horizontal="center" vertical="center" wrapText="1"/>
      <protection/>
    </xf>
    <xf numFmtId="0" fontId="85" fillId="33" borderId="0" xfId="0" applyFont="1" applyFill="1" applyAlignment="1" applyProtection="1">
      <alignment horizontal="center" vertical="center" wrapText="1"/>
      <protection/>
    </xf>
    <xf numFmtId="0" fontId="78" fillId="34" borderId="59" xfId="0" applyFont="1" applyFill="1" applyBorder="1" applyAlignment="1" applyProtection="1">
      <alignment horizontal="left" vertical="center" wrapText="1"/>
      <protection/>
    </xf>
    <xf numFmtId="0" fontId="78" fillId="34" borderId="61" xfId="0" applyFont="1" applyFill="1" applyBorder="1" applyAlignment="1" applyProtection="1">
      <alignment horizontal="left" vertical="center" wrapText="1"/>
      <protection/>
    </xf>
    <xf numFmtId="0" fontId="78" fillId="34" borderId="64" xfId="0" applyFont="1" applyFill="1" applyBorder="1" applyAlignment="1" applyProtection="1">
      <alignment horizontal="left" vertical="center" wrapText="1"/>
      <protection/>
    </xf>
    <xf numFmtId="0" fontId="78" fillId="34" borderId="32" xfId="0" applyFont="1" applyFill="1" applyBorder="1" applyAlignment="1" applyProtection="1">
      <alignment horizontal="left" vertical="center" wrapText="1"/>
      <protection/>
    </xf>
    <xf numFmtId="0" fontId="78" fillId="34" borderId="0" xfId="0" applyFont="1" applyFill="1" applyBorder="1" applyAlignment="1" applyProtection="1">
      <alignment horizontal="left" vertical="center" wrapText="1"/>
      <protection/>
    </xf>
    <xf numFmtId="0" fontId="78" fillId="34" borderId="33" xfId="0" applyFont="1" applyFill="1" applyBorder="1" applyAlignment="1" applyProtection="1">
      <alignment horizontal="left" vertical="center" wrapText="1"/>
      <protection/>
    </xf>
    <xf numFmtId="0" fontId="78" fillId="34" borderId="17" xfId="0" applyFont="1" applyFill="1" applyBorder="1" applyAlignment="1" applyProtection="1">
      <alignment horizontal="left" vertical="center" wrapText="1"/>
      <protection/>
    </xf>
    <xf numFmtId="0" fontId="78" fillId="34" borderId="18" xfId="0" applyFont="1" applyFill="1" applyBorder="1" applyAlignment="1" applyProtection="1">
      <alignment horizontal="left" vertical="center" wrapText="1"/>
      <protection/>
    </xf>
    <xf numFmtId="0" fontId="78" fillId="34" borderId="19" xfId="0" applyFont="1" applyFill="1" applyBorder="1" applyAlignment="1" applyProtection="1">
      <alignment horizontal="left" vertical="center" wrapText="1"/>
      <protection/>
    </xf>
    <xf numFmtId="164" fontId="89" fillId="34" borderId="32" xfId="0" applyNumberFormat="1" applyFont="1" applyFill="1" applyBorder="1" applyAlignment="1" applyProtection="1">
      <alignment horizontal="center" vertical="center" wrapText="1"/>
      <protection/>
    </xf>
    <xf numFmtId="164" fontId="89" fillId="34" borderId="0" xfId="0" applyNumberFormat="1" applyFont="1" applyFill="1" applyBorder="1" applyAlignment="1" applyProtection="1">
      <alignment horizontal="center" vertical="center" wrapText="1"/>
      <protection/>
    </xf>
    <xf numFmtId="164" fontId="89" fillId="34" borderId="33" xfId="0" applyNumberFormat="1" applyFont="1" applyFill="1" applyBorder="1" applyAlignment="1" applyProtection="1">
      <alignment horizontal="center" vertical="center" wrapText="1"/>
      <protection/>
    </xf>
    <xf numFmtId="0" fontId="78" fillId="34" borderId="59" xfId="0" applyFont="1" applyFill="1" applyBorder="1" applyAlignment="1" applyProtection="1">
      <alignment horizontal="center" vertical="center" wrapText="1"/>
      <protection/>
    </xf>
    <xf numFmtId="0" fontId="78" fillId="34" borderId="61" xfId="0" applyFont="1" applyFill="1" applyBorder="1" applyAlignment="1" applyProtection="1">
      <alignment horizontal="center" vertical="center" wrapText="1"/>
      <protection/>
    </xf>
    <xf numFmtId="0" fontId="78" fillId="34" borderId="64" xfId="0" applyFont="1" applyFill="1" applyBorder="1" applyAlignment="1" applyProtection="1">
      <alignment horizontal="center" vertical="center" wrapText="1"/>
      <protection/>
    </xf>
    <xf numFmtId="0" fontId="78" fillId="34" borderId="32" xfId="0" applyFont="1" applyFill="1" applyBorder="1" applyAlignment="1" applyProtection="1">
      <alignment horizontal="center" vertical="center" wrapText="1"/>
      <protection/>
    </xf>
    <xf numFmtId="0" fontId="78" fillId="34" borderId="0" xfId="0" applyFont="1" applyFill="1" applyBorder="1" applyAlignment="1" applyProtection="1">
      <alignment horizontal="center" vertical="center" wrapText="1"/>
      <protection/>
    </xf>
    <xf numFmtId="0" fontId="78" fillId="34" borderId="33" xfId="0" applyFont="1" applyFill="1" applyBorder="1" applyAlignment="1" applyProtection="1">
      <alignment horizontal="center" vertical="center" wrapText="1"/>
      <protection/>
    </xf>
    <xf numFmtId="0" fontId="87" fillId="35" borderId="59" xfId="0" applyFont="1" applyFill="1" applyBorder="1" applyAlignment="1" applyProtection="1">
      <alignment vertical="center" wrapText="1"/>
      <protection/>
    </xf>
    <xf numFmtId="0" fontId="87" fillId="35" borderId="61" xfId="0" applyFont="1" applyFill="1" applyBorder="1" applyAlignment="1" applyProtection="1">
      <alignment vertical="center" wrapText="1"/>
      <protection/>
    </xf>
    <xf numFmtId="0" fontId="72" fillId="0" borderId="48" xfId="0" applyFont="1" applyBorder="1" applyAlignment="1" applyProtection="1">
      <alignment horizontal="center" vertical="center" wrapText="1"/>
      <protection/>
    </xf>
    <xf numFmtId="0" fontId="72" fillId="0" borderId="21" xfId="0" applyFont="1" applyBorder="1" applyAlignment="1" applyProtection="1">
      <alignment horizontal="center" vertical="center" wrapText="1"/>
      <protection/>
    </xf>
    <xf numFmtId="0" fontId="72" fillId="0" borderId="65" xfId="0" applyFont="1" applyBorder="1" applyAlignment="1" applyProtection="1">
      <alignment horizontal="center" vertical="center" wrapText="1"/>
      <protection/>
    </xf>
    <xf numFmtId="164" fontId="87" fillId="35" borderId="48" xfId="0" applyNumberFormat="1" applyFont="1" applyFill="1" applyBorder="1" applyAlignment="1" applyProtection="1">
      <alignment horizontal="left" vertical="center" wrapText="1"/>
      <protection/>
    </xf>
    <xf numFmtId="164" fontId="87" fillId="35" borderId="20" xfId="0" applyNumberFormat="1" applyFont="1" applyFill="1" applyBorder="1" applyAlignment="1" applyProtection="1">
      <alignment horizontal="left" vertical="center" wrapText="1"/>
      <protection/>
    </xf>
    <xf numFmtId="164" fontId="87" fillId="35" borderId="65" xfId="0" applyNumberFormat="1" applyFont="1" applyFill="1" applyBorder="1" applyAlignment="1" applyProtection="1">
      <alignment horizontal="left" vertical="center" wrapText="1"/>
      <protection/>
    </xf>
    <xf numFmtId="0" fontId="78" fillId="0" borderId="17" xfId="0" applyFont="1" applyBorder="1" applyAlignment="1" applyProtection="1">
      <alignment horizontal="left" vertical="center" wrapText="1"/>
      <protection/>
    </xf>
    <xf numFmtId="0" fontId="78" fillId="0" borderId="18" xfId="0" applyFont="1" applyBorder="1" applyAlignment="1" applyProtection="1">
      <alignment horizontal="left" vertical="center" wrapText="1"/>
      <protection/>
    </xf>
    <xf numFmtId="0" fontId="57" fillId="35" borderId="0" xfId="0" applyFont="1" applyFill="1" applyBorder="1" applyAlignment="1" applyProtection="1">
      <alignment horizontal="left" wrapText="1"/>
      <protection/>
    </xf>
    <xf numFmtId="0" fontId="60" fillId="33" borderId="0" xfId="0" applyFont="1" applyFill="1" applyBorder="1" applyAlignment="1" applyProtection="1">
      <alignment horizontal="center" vertical="center" wrapText="1"/>
      <protection/>
    </xf>
    <xf numFmtId="0" fontId="60" fillId="33" borderId="32" xfId="0" applyFont="1" applyFill="1" applyBorder="1" applyAlignment="1" applyProtection="1">
      <alignment horizontal="center" vertical="center" wrapText="1"/>
      <protection/>
    </xf>
    <xf numFmtId="0" fontId="0" fillId="0" borderId="59" xfId="0" applyBorder="1" applyAlignment="1">
      <alignment horizontal="center" vertical="center" wrapText="1"/>
    </xf>
    <xf numFmtId="0" fontId="0" fillId="0" borderId="64"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87" fillId="35" borderId="25" xfId="0" applyFont="1" applyFill="1" applyBorder="1" applyAlignment="1">
      <alignment horizontal="left" vertical="center" wrapText="1"/>
    </xf>
    <xf numFmtId="0" fontId="87" fillId="35" borderId="26" xfId="0" applyFont="1" applyFill="1" applyBorder="1" applyAlignment="1">
      <alignment horizontal="left" vertical="center" wrapText="1"/>
    </xf>
    <xf numFmtId="0" fontId="85" fillId="0" borderId="0" xfId="0" applyFont="1" applyAlignment="1">
      <alignment horizontal="center" wrapText="1"/>
    </xf>
    <xf numFmtId="0" fontId="87" fillId="35" borderId="22" xfId="0" applyFont="1" applyFill="1" applyBorder="1" applyAlignment="1">
      <alignment horizontal="left" wrapText="1"/>
    </xf>
    <xf numFmtId="0" fontId="87" fillId="35" borderId="24" xfId="0" applyFont="1" applyFill="1" applyBorder="1" applyAlignment="1">
      <alignment horizontal="left" wrapText="1"/>
    </xf>
    <xf numFmtId="0" fontId="87" fillId="35" borderId="25" xfId="0" applyFont="1" applyFill="1" applyBorder="1" applyAlignment="1">
      <alignment horizontal="left" wrapText="1"/>
    </xf>
    <xf numFmtId="0" fontId="87" fillId="35" borderId="26" xfId="0" applyFont="1" applyFill="1" applyBorder="1" applyAlignment="1">
      <alignment horizontal="left"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54" xfId="0" applyBorder="1" applyAlignment="1">
      <alignment horizontal="center" vertical="center" wrapText="1"/>
    </xf>
    <xf numFmtId="0" fontId="81" fillId="0" borderId="15" xfId="55" applyFont="1" applyBorder="1" applyAlignment="1">
      <alignment horizontal="center" vertical="center" wrapText="1"/>
      <protection/>
    </xf>
    <xf numFmtId="0" fontId="9" fillId="0" borderId="15" xfId="55" applyFont="1" applyBorder="1" applyAlignment="1">
      <alignment horizontal="center" vertical="center" wrapText="1"/>
      <protection/>
    </xf>
    <xf numFmtId="0" fontId="9" fillId="0" borderId="15" xfId="55" applyFont="1" applyBorder="1" applyAlignment="1">
      <alignment horizontal="center" vertical="top" wrapText="1"/>
      <protection/>
    </xf>
    <xf numFmtId="39" fontId="9" fillId="0" borderId="15" xfId="42" applyNumberFormat="1" applyFont="1" applyBorder="1" applyAlignment="1">
      <alignment horizontal="center" vertical="center" wrapText="1"/>
    </xf>
    <xf numFmtId="39" fontId="9" fillId="0" borderId="51" xfId="42" applyNumberFormat="1" applyFont="1" applyBorder="1" applyAlignment="1">
      <alignment horizontal="center" vertical="center" wrapText="1"/>
    </xf>
    <xf numFmtId="0" fontId="76" fillId="0" borderId="15" xfId="0" applyFont="1" applyBorder="1" applyAlignment="1">
      <alignment horizontal="center" vertical="top" wrapText="1"/>
    </xf>
    <xf numFmtId="0" fontId="81" fillId="0" borderId="68" xfId="55" applyFont="1" applyBorder="1" applyAlignment="1">
      <alignment horizontal="center" vertical="top" wrapText="1"/>
      <protection/>
    </xf>
    <xf numFmtId="0" fontId="81" fillId="0" borderId="69" xfId="55" applyFont="1" applyBorder="1" applyAlignment="1">
      <alignment horizontal="center" vertical="top" wrapText="1"/>
      <protection/>
    </xf>
    <xf numFmtId="0" fontId="81" fillId="0" borderId="70" xfId="55" applyFont="1" applyBorder="1" applyAlignment="1">
      <alignment horizontal="center" vertical="top" wrapText="1"/>
      <protection/>
    </xf>
    <xf numFmtId="0" fontId="9" fillId="0" borderId="68" xfId="55" applyFont="1" applyBorder="1" applyAlignment="1">
      <alignment horizontal="center" vertical="top" wrapText="1"/>
      <protection/>
    </xf>
    <xf numFmtId="0" fontId="69" fillId="0" borderId="69" xfId="55" applyBorder="1" applyAlignment="1">
      <alignment horizontal="center" vertical="top" wrapText="1"/>
      <protection/>
    </xf>
    <xf numFmtId="0" fontId="13" fillId="36" borderId="51" xfId="55" applyFont="1" applyFill="1" applyBorder="1" applyAlignment="1">
      <alignment horizontal="left" vertical="top" wrapText="1"/>
      <protection/>
    </xf>
    <xf numFmtId="0" fontId="69" fillId="36" borderId="34" xfId="55" applyFill="1" applyBorder="1" applyAlignment="1">
      <alignment horizontal="left" vertical="top" wrapText="1"/>
      <protection/>
    </xf>
    <xf numFmtId="0" fontId="6" fillId="37" borderId="68" xfId="55" applyFont="1" applyFill="1" applyBorder="1" applyAlignment="1">
      <alignment horizontal="center" vertical="top" wrapText="1"/>
      <protection/>
    </xf>
    <xf numFmtId="0" fontId="6" fillId="37" borderId="69" xfId="55" applyFont="1" applyFill="1" applyBorder="1" applyAlignment="1">
      <alignment horizontal="center" vertical="top" wrapText="1"/>
      <protection/>
    </xf>
    <xf numFmtId="0" fontId="6" fillId="37" borderId="70" xfId="55" applyFont="1" applyFill="1" applyBorder="1" applyAlignment="1">
      <alignment horizontal="center" vertical="top" wrapText="1"/>
      <protection/>
    </xf>
    <xf numFmtId="0" fontId="81" fillId="0" borderId="51" xfId="55" applyFont="1" applyBorder="1" applyAlignment="1">
      <alignment horizontal="center" vertical="center" wrapText="1"/>
      <protection/>
    </xf>
    <xf numFmtId="0" fontId="81" fillId="0" borderId="34" xfId="55" applyFont="1" applyBorder="1" applyAlignment="1">
      <alignment horizontal="center" vertical="center" wrapText="1"/>
      <protection/>
    </xf>
    <xf numFmtId="0" fontId="81" fillId="0" borderId="60" xfId="55" applyFont="1" applyBorder="1" applyAlignment="1">
      <alignment horizontal="center" vertical="center" wrapText="1"/>
      <protection/>
    </xf>
    <xf numFmtId="164" fontId="9" fillId="0" borderId="15" xfId="55" applyNumberFormat="1" applyFont="1" applyBorder="1" applyAlignment="1">
      <alignment horizontal="center" vertical="center" wrapText="1"/>
      <protection/>
    </xf>
    <xf numFmtId="164" fontId="9" fillId="0" borderId="51" xfId="55" applyNumberFormat="1" applyFont="1" applyBorder="1" applyAlignment="1">
      <alignment horizontal="center" vertical="center" wrapText="1"/>
      <protection/>
    </xf>
    <xf numFmtId="0" fontId="79" fillId="0" borderId="43" xfId="55" applyFont="1" applyBorder="1" applyAlignment="1">
      <alignment horizontal="center" vertical="center" wrapText="1"/>
      <protection/>
    </xf>
    <xf numFmtId="0" fontId="79" fillId="0" borderId="71" xfId="55" applyFont="1" applyBorder="1" applyAlignment="1">
      <alignment horizontal="center" vertical="center" wrapText="1"/>
      <protection/>
    </xf>
    <xf numFmtId="3" fontId="81" fillId="0" borderId="71" xfId="42" applyNumberFormat="1" applyFont="1" applyBorder="1" applyAlignment="1">
      <alignment horizontal="center" vertical="center" wrapText="1"/>
    </xf>
    <xf numFmtId="3" fontId="81" fillId="0" borderId="72" xfId="42" applyNumberFormat="1" applyFont="1" applyBorder="1" applyAlignment="1">
      <alignment horizontal="center" vertical="center" wrapText="1"/>
    </xf>
    <xf numFmtId="0" fontId="69" fillId="0" borderId="14" xfId="55" applyBorder="1" applyAlignment="1">
      <alignment horizontal="center" vertical="center" wrapText="1"/>
      <protection/>
    </xf>
    <xf numFmtId="0" fontId="69" fillId="0" borderId="71" xfId="55" applyBorder="1" applyAlignment="1">
      <alignment horizontal="center" vertical="center" wrapText="1"/>
      <protection/>
    </xf>
    <xf numFmtId="0" fontId="69" fillId="0" borderId="44" xfId="55" applyBorder="1" applyAlignment="1">
      <alignment horizontal="center" vertical="center" wrapText="1"/>
      <protection/>
    </xf>
    <xf numFmtId="0" fontId="69" fillId="0" borderId="73" xfId="55" applyBorder="1" applyAlignment="1">
      <alignment horizontal="center" vertical="center" wrapText="1"/>
      <protection/>
    </xf>
    <xf numFmtId="0" fontId="69" fillId="0" borderId="16" xfId="55" applyBorder="1" applyAlignment="1">
      <alignment horizontal="center" vertical="center" wrapText="1"/>
      <protection/>
    </xf>
    <xf numFmtId="0" fontId="69" fillId="0" borderId="74" xfId="55" applyBorder="1" applyAlignment="1">
      <alignment horizontal="center" vertical="center" wrapText="1"/>
      <protection/>
    </xf>
    <xf numFmtId="0" fontId="9" fillId="0" borderId="69" xfId="55" applyFont="1" applyBorder="1" applyAlignment="1">
      <alignment horizontal="center" vertical="top" wrapText="1"/>
      <protection/>
    </xf>
    <xf numFmtId="0" fontId="9" fillId="0" borderId="51" xfId="55" applyFont="1" applyBorder="1" applyAlignment="1">
      <alignment horizontal="center" vertical="top" wrapText="1"/>
      <protection/>
    </xf>
    <xf numFmtId="0" fontId="9" fillId="0" borderId="34" xfId="55" applyFont="1" applyBorder="1" applyAlignment="1">
      <alignment horizontal="center" vertical="top" wrapText="1"/>
      <protection/>
    </xf>
    <xf numFmtId="0" fontId="9" fillId="0" borderId="60" xfId="55" applyFont="1" applyBorder="1" applyAlignment="1">
      <alignment horizontal="center" vertical="top" wrapText="1"/>
      <protection/>
    </xf>
    <xf numFmtId="0" fontId="13" fillId="36" borderId="75" xfId="55" applyFont="1" applyFill="1" applyBorder="1" applyAlignment="1">
      <alignment horizontal="left" vertical="top" wrapText="1"/>
      <protection/>
    </xf>
    <xf numFmtId="0" fontId="13" fillId="36" borderId="76" xfId="55" applyFont="1" applyFill="1" applyBorder="1" applyAlignment="1">
      <alignment horizontal="left" vertical="top" wrapText="1"/>
      <protection/>
    </xf>
    <xf numFmtId="4" fontId="69" fillId="0" borderId="15" xfId="55" applyNumberFormat="1" applyBorder="1" applyAlignment="1">
      <alignment horizontal="center" vertical="center" wrapText="1"/>
      <protection/>
    </xf>
    <xf numFmtId="166" fontId="81" fillId="0" borderId="15" xfId="55" applyNumberFormat="1" applyFont="1" applyBorder="1" applyAlignment="1">
      <alignment horizontal="center" vertical="center" wrapText="1" shrinkToFit="1"/>
      <protection/>
    </xf>
    <xf numFmtId="166" fontId="81" fillId="0" borderId="73" xfId="55" applyNumberFormat="1" applyFont="1" applyBorder="1" applyAlignment="1">
      <alignment horizontal="center" vertical="top" wrapText="1" shrinkToFit="1"/>
      <protection/>
    </xf>
    <xf numFmtId="166" fontId="81" fillId="0" borderId="16" xfId="55" applyNumberFormat="1" applyFont="1" applyBorder="1" applyAlignment="1">
      <alignment horizontal="center" vertical="top" shrinkToFit="1"/>
      <protection/>
    </xf>
    <xf numFmtId="166" fontId="81" fillId="0" borderId="74" xfId="55" applyNumberFormat="1" applyFont="1" applyBorder="1" applyAlignment="1">
      <alignment horizontal="center" vertical="top" shrinkToFit="1"/>
      <protection/>
    </xf>
    <xf numFmtId="166" fontId="81" fillId="0" borderId="77" xfId="55" applyNumberFormat="1" applyFont="1" applyBorder="1" applyAlignment="1">
      <alignment horizontal="center" vertical="top" shrinkToFit="1"/>
      <protection/>
    </xf>
    <xf numFmtId="166" fontId="81" fillId="0" borderId="78" xfId="55" applyNumberFormat="1" applyFont="1" applyBorder="1" applyAlignment="1">
      <alignment horizontal="center" vertical="top" shrinkToFit="1"/>
      <protection/>
    </xf>
    <xf numFmtId="166" fontId="81" fillId="0" borderId="79" xfId="55" applyNumberFormat="1" applyFont="1" applyBorder="1" applyAlignment="1">
      <alignment horizontal="center" vertical="top" shrinkToFit="1"/>
      <protection/>
    </xf>
    <xf numFmtId="0" fontId="90" fillId="36" borderId="51" xfId="55" applyFont="1" applyFill="1" applyBorder="1" applyAlignment="1">
      <alignment horizontal="left" vertical="top" wrapText="1"/>
      <protection/>
    </xf>
    <xf numFmtId="0" fontId="6" fillId="36" borderId="34" xfId="55" applyFont="1" applyFill="1" applyBorder="1" applyAlignment="1">
      <alignment horizontal="left" vertical="top" wrapText="1"/>
      <protection/>
    </xf>
    <xf numFmtId="0" fontId="6" fillId="36" borderId="60" xfId="55" applyFont="1" applyFill="1" applyBorder="1" applyAlignment="1">
      <alignment horizontal="left" vertical="top" wrapText="1"/>
      <protection/>
    </xf>
    <xf numFmtId="0" fontId="6" fillId="38" borderId="80" xfId="55" applyFont="1" applyFill="1" applyBorder="1" applyAlignment="1">
      <alignment horizontal="center" vertical="top" wrapText="1"/>
      <protection/>
    </xf>
    <xf numFmtId="0" fontId="6" fillId="38" borderId="81" xfId="55" applyFont="1" applyFill="1" applyBorder="1" applyAlignment="1">
      <alignment horizontal="center" vertical="top" wrapText="1"/>
      <protection/>
    </xf>
    <xf numFmtId="166" fontId="81" fillId="0" borderId="10" xfId="55" applyNumberFormat="1" applyFont="1" applyBorder="1" applyAlignment="1">
      <alignment horizontal="center" vertical="top" wrapText="1" shrinkToFit="1"/>
      <protection/>
    </xf>
    <xf numFmtId="166" fontId="81" fillId="0" borderId="0" xfId="55" applyNumberFormat="1" applyFont="1" applyBorder="1" applyAlignment="1">
      <alignment horizontal="center" vertical="top" wrapText="1" shrinkToFit="1"/>
      <protection/>
    </xf>
    <xf numFmtId="166" fontId="81" fillId="0" borderId="82" xfId="55" applyNumberFormat="1" applyFont="1" applyBorder="1" applyAlignment="1">
      <alignment horizontal="center" vertical="top" wrapText="1" shrinkToFit="1"/>
      <protection/>
    </xf>
    <xf numFmtId="166" fontId="81" fillId="0" borderId="78" xfId="55" applyNumberFormat="1" applyFont="1" applyBorder="1" applyAlignment="1">
      <alignment horizontal="center" vertical="top" wrapText="1" shrinkToFit="1"/>
      <protection/>
    </xf>
    <xf numFmtId="167" fontId="81" fillId="0" borderId="15" xfId="42" applyNumberFormat="1" applyFont="1" applyBorder="1" applyAlignment="1">
      <alignment horizontal="center" vertical="center" wrapText="1" shrinkToFit="1"/>
    </xf>
    <xf numFmtId="0" fontId="6" fillId="37" borderId="15" xfId="55" applyFont="1" applyFill="1" applyBorder="1" applyAlignment="1">
      <alignment horizontal="center" vertical="top" wrapText="1"/>
      <protection/>
    </xf>
    <xf numFmtId="0" fontId="69" fillId="0" borderId="14" xfId="55" applyBorder="1" applyAlignment="1">
      <alignment horizontal="left" vertical="center" wrapText="1"/>
      <protection/>
    </xf>
    <xf numFmtId="0" fontId="69" fillId="0" borderId="71" xfId="55" applyBorder="1" applyAlignment="1">
      <alignment horizontal="left" vertical="center" wrapText="1"/>
      <protection/>
    </xf>
    <xf numFmtId="0" fontId="69" fillId="0" borderId="72" xfId="55" applyBorder="1" applyAlignment="1">
      <alignment horizontal="left" vertical="center" wrapText="1"/>
      <protection/>
    </xf>
    <xf numFmtId="0" fontId="9" fillId="0" borderId="71" xfId="55" applyFont="1" applyBorder="1" applyAlignment="1">
      <alignment horizontal="left" vertical="top" wrapText="1" indent="1"/>
      <protection/>
    </xf>
    <xf numFmtId="0" fontId="17" fillId="0" borderId="43" xfId="55" applyFont="1" applyBorder="1" applyAlignment="1">
      <alignment horizontal="left" vertical="top" wrapText="1"/>
      <protection/>
    </xf>
    <xf numFmtId="0" fontId="69" fillId="0" borderId="71" xfId="55" applyBorder="1" applyAlignment="1">
      <alignment horizontal="left" vertical="top" wrapText="1"/>
      <protection/>
    </xf>
    <xf numFmtId="0" fontId="69" fillId="0" borderId="72" xfId="55" applyBorder="1" applyAlignment="1">
      <alignment horizontal="left" vertical="top" wrapText="1"/>
      <protection/>
    </xf>
    <xf numFmtId="0" fontId="9" fillId="0" borderId="14" xfId="55" applyFont="1" applyBorder="1" applyAlignment="1">
      <alignment horizontal="left" vertical="top" wrapText="1"/>
      <protection/>
    </xf>
    <xf numFmtId="0" fontId="9" fillId="0" borderId="71" xfId="55" applyFont="1" applyBorder="1" applyAlignment="1">
      <alignment horizontal="left" vertical="top" wrapText="1"/>
      <protection/>
    </xf>
    <xf numFmtId="0" fontId="9" fillId="0" borderId="72" xfId="55" applyFont="1" applyBorder="1" applyAlignment="1">
      <alignment horizontal="left" vertical="top" wrapText="1"/>
      <protection/>
    </xf>
    <xf numFmtId="0" fontId="17" fillId="0" borderId="14" xfId="55" applyFont="1" applyBorder="1" applyAlignment="1">
      <alignment horizontal="left" vertical="top" wrapText="1"/>
      <protection/>
    </xf>
    <xf numFmtId="0" fontId="69" fillId="0" borderId="44" xfId="55" applyBorder="1" applyAlignment="1">
      <alignment horizontal="left" vertical="top" wrapText="1"/>
      <protection/>
    </xf>
    <xf numFmtId="0" fontId="6" fillId="36" borderId="10" xfId="55" applyFont="1" applyFill="1" applyBorder="1" applyAlignment="1">
      <alignment horizontal="left" vertical="top" wrapText="1"/>
      <protection/>
    </xf>
    <xf numFmtId="0" fontId="6" fillId="36" borderId="0" xfId="55" applyFont="1" applyFill="1" applyBorder="1" applyAlignment="1">
      <alignment horizontal="left" vertical="top" wrapText="1"/>
      <protection/>
    </xf>
    <xf numFmtId="0" fontId="6" fillId="36" borderId="13" xfId="55" applyFont="1" applyFill="1" applyBorder="1" applyAlignment="1">
      <alignment horizontal="left" vertical="top" wrapText="1"/>
      <protection/>
    </xf>
    <xf numFmtId="0" fontId="6" fillId="38" borderId="83" xfId="55" applyFont="1" applyFill="1" applyBorder="1" applyAlignment="1">
      <alignment horizontal="center" vertical="top" wrapText="1"/>
      <protection/>
    </xf>
    <xf numFmtId="0" fontId="6" fillId="38" borderId="76" xfId="55" applyFont="1" applyFill="1" applyBorder="1" applyAlignment="1">
      <alignment horizontal="center" vertical="top" wrapText="1"/>
      <protection/>
    </xf>
    <xf numFmtId="0" fontId="6" fillId="38" borderId="84" xfId="55" applyFont="1" applyFill="1" applyBorder="1" applyAlignment="1">
      <alignment horizontal="center" vertical="top" wrapText="1"/>
      <protection/>
    </xf>
    <xf numFmtId="0" fontId="9" fillId="0" borderId="0" xfId="55" applyFont="1" applyBorder="1" applyAlignment="1">
      <alignment horizontal="left" vertical="top" wrapText="1"/>
      <protection/>
    </xf>
    <xf numFmtId="166" fontId="81" fillId="0" borderId="51" xfId="55" applyNumberFormat="1" applyFont="1" applyBorder="1" applyAlignment="1">
      <alignment horizontal="center" vertical="top" wrapText="1" shrinkToFit="1"/>
      <protection/>
    </xf>
    <xf numFmtId="166" fontId="81" fillId="0" borderId="34" xfId="55" applyNumberFormat="1" applyFont="1" applyBorder="1" applyAlignment="1">
      <alignment horizontal="center" vertical="top" wrapText="1" shrinkToFit="1"/>
      <protection/>
    </xf>
    <xf numFmtId="166" fontId="81" fillId="0" borderId="60" xfId="55" applyNumberFormat="1" applyFont="1" applyBorder="1" applyAlignment="1">
      <alignment horizontal="center" vertical="top" wrapText="1" shrinkToFit="1"/>
      <protection/>
    </xf>
    <xf numFmtId="0" fontId="6" fillId="0" borderId="43" xfId="55" applyFont="1" applyBorder="1" applyAlignment="1">
      <alignment horizontal="center" vertical="top" wrapText="1"/>
      <protection/>
    </xf>
    <xf numFmtId="0" fontId="6" fillId="0" borderId="71" xfId="55" applyFont="1" applyBorder="1" applyAlignment="1">
      <alignment horizontal="center" vertical="top" wrapText="1"/>
      <protection/>
    </xf>
    <xf numFmtId="0" fontId="6" fillId="0" borderId="72" xfId="55" applyFont="1" applyBorder="1" applyAlignment="1">
      <alignment horizontal="center" vertical="top" wrapText="1"/>
      <protection/>
    </xf>
    <xf numFmtId="0" fontId="20" fillId="0" borderId="75" xfId="55" applyFont="1" applyBorder="1" applyAlignment="1">
      <alignment horizontal="left" vertical="top" wrapText="1"/>
      <protection/>
    </xf>
    <xf numFmtId="0" fontId="69" fillId="0" borderId="76" xfId="55" applyBorder="1" applyAlignment="1">
      <alignment horizontal="left" vertical="top" wrapText="1"/>
      <protection/>
    </xf>
    <xf numFmtId="0" fontId="69" fillId="0" borderId="84" xfId="55" applyBorder="1" applyAlignment="1">
      <alignment horizontal="left" vertical="top" wrapText="1"/>
      <protection/>
    </xf>
    <xf numFmtId="0" fontId="9" fillId="0" borderId="82" xfId="55" applyFont="1" applyBorder="1" applyAlignment="1">
      <alignment horizontal="center" vertical="top" wrapText="1"/>
      <protection/>
    </xf>
    <xf numFmtId="0" fontId="69" fillId="0" borderId="78" xfId="55" applyBorder="1" applyAlignment="1">
      <alignment horizontal="center" vertical="top" wrapText="1"/>
      <protection/>
    </xf>
    <xf numFmtId="0" fontId="69" fillId="0" borderId="85" xfId="55" applyBorder="1" applyAlignment="1">
      <alignment horizontal="center" vertical="top" wrapText="1"/>
      <protection/>
    </xf>
    <xf numFmtId="0" fontId="9" fillId="0" borderId="77" xfId="55" applyFont="1" applyBorder="1" applyAlignment="1">
      <alignment horizontal="center" vertical="top" wrapText="1"/>
      <protection/>
    </xf>
    <xf numFmtId="0" fontId="17" fillId="0" borderId="77" xfId="55" applyFont="1" applyBorder="1" applyAlignment="1">
      <alignment horizontal="center" vertical="top" wrapText="1"/>
      <protection/>
    </xf>
    <xf numFmtId="0" fontId="69" fillId="0" borderId="79" xfId="55" applyBorder="1" applyAlignment="1">
      <alignment horizontal="center" vertical="top" wrapText="1"/>
      <protection/>
    </xf>
    <xf numFmtId="0" fontId="8" fillId="0" borderId="43" xfId="55" applyFont="1" applyBorder="1" applyAlignment="1">
      <alignment horizontal="center" vertical="top" wrapText="1"/>
      <protection/>
    </xf>
    <xf numFmtId="0" fontId="8" fillId="0" borderId="71" xfId="55" applyFont="1" applyBorder="1" applyAlignment="1">
      <alignment horizontal="center" vertical="top" wrapText="1"/>
      <protection/>
    </xf>
    <xf numFmtId="0" fontId="8" fillId="0" borderId="72" xfId="55" applyFont="1" applyBorder="1" applyAlignment="1">
      <alignment horizontal="center" vertical="top" wrapText="1"/>
      <protection/>
    </xf>
    <xf numFmtId="0" fontId="13" fillId="36" borderId="10" xfId="55" applyFont="1" applyFill="1" applyBorder="1" applyAlignment="1">
      <alignment horizontal="left" vertical="top" wrapText="1" indent="1"/>
      <protection/>
    </xf>
    <xf numFmtId="0" fontId="6" fillId="36" borderId="0" xfId="55" applyFont="1" applyFill="1" applyBorder="1" applyAlignment="1">
      <alignment horizontal="left" vertical="top" wrapText="1" indent="1"/>
      <protection/>
    </xf>
    <xf numFmtId="0" fontId="6" fillId="36" borderId="13" xfId="55" applyFont="1" applyFill="1" applyBorder="1" applyAlignment="1">
      <alignment horizontal="left" vertical="top" wrapText="1" indent="1"/>
      <protection/>
    </xf>
    <xf numFmtId="0" fontId="9" fillId="0" borderId="82" xfId="55" applyFont="1" applyBorder="1" applyAlignment="1">
      <alignment horizontal="left" vertical="top" wrapText="1"/>
      <protection/>
    </xf>
    <xf numFmtId="0" fontId="69" fillId="0" borderId="78" xfId="55" applyBorder="1" applyAlignment="1">
      <alignment horizontal="left" vertical="top" wrapText="1"/>
      <protection/>
    </xf>
    <xf numFmtId="0" fontId="69" fillId="0" borderId="79" xfId="55" applyBorder="1" applyAlignment="1">
      <alignment horizontal="left" vertical="top" wrapText="1"/>
      <protection/>
    </xf>
    <xf numFmtId="0" fontId="9" fillId="0" borderId="71" xfId="55" applyFont="1" applyBorder="1" applyAlignment="1">
      <alignment horizontal="center" vertical="center" wrapText="1"/>
      <protection/>
    </xf>
    <xf numFmtId="0" fontId="9" fillId="0" borderId="72" xfId="55" applyFont="1" applyBorder="1" applyAlignment="1">
      <alignment horizontal="center" vertical="center" wrapText="1"/>
      <protection/>
    </xf>
    <xf numFmtId="0" fontId="9" fillId="0" borderId="73" xfId="55" applyFont="1" applyBorder="1" applyAlignment="1">
      <alignment horizontal="center" vertical="top" wrapText="1"/>
      <protection/>
    </xf>
    <xf numFmtId="0" fontId="9" fillId="0" borderId="16" xfId="55" applyFont="1" applyBorder="1" applyAlignment="1">
      <alignment horizontal="center" vertical="top" wrapText="1"/>
      <protection/>
    </xf>
    <xf numFmtId="0" fontId="9" fillId="0" borderId="44" xfId="55" applyFont="1" applyBorder="1" applyAlignment="1">
      <alignment horizontal="center" vertical="center" wrapText="1"/>
      <protection/>
    </xf>
    <xf numFmtId="166" fontId="81" fillId="0" borderId="86" xfId="55" applyNumberFormat="1" applyFont="1" applyBorder="1" applyAlignment="1">
      <alignment horizontal="center" vertical="top" wrapText="1" shrinkToFit="1"/>
      <protection/>
    </xf>
    <xf numFmtId="166" fontId="81" fillId="0" borderId="85" xfId="55" applyNumberFormat="1" applyFont="1" applyBorder="1" applyAlignment="1">
      <alignment horizontal="center" vertical="top" wrapText="1" shrinkToFit="1"/>
      <protection/>
    </xf>
    <xf numFmtId="166" fontId="81" fillId="0" borderId="87" xfId="55" applyNumberFormat="1" applyFont="1" applyBorder="1" applyAlignment="1">
      <alignment horizontal="center" vertical="top" wrapText="1" shrinkToFit="1"/>
      <protection/>
    </xf>
    <xf numFmtId="0" fontId="13" fillId="36" borderId="11" xfId="55" applyFont="1" applyFill="1" applyBorder="1" applyAlignment="1">
      <alignment horizontal="left" vertical="top" wrapText="1"/>
      <protection/>
    </xf>
    <xf numFmtId="0" fontId="6" fillId="36" borderId="12" xfId="55" applyFont="1" applyFill="1" applyBorder="1" applyAlignment="1">
      <alignment horizontal="left" vertical="top" wrapText="1"/>
      <protection/>
    </xf>
    <xf numFmtId="0" fontId="6" fillId="36" borderId="88" xfId="55" applyFont="1" applyFill="1" applyBorder="1" applyAlignment="1">
      <alignment horizontal="left" vertical="top" wrapText="1"/>
      <protection/>
    </xf>
    <xf numFmtId="166" fontId="81" fillId="0" borderId="68" xfId="55" applyNumberFormat="1" applyFont="1" applyBorder="1" applyAlignment="1">
      <alignment horizontal="center" vertical="top" wrapText="1" shrinkToFit="1"/>
      <protection/>
    </xf>
    <xf numFmtId="166" fontId="81" fillId="0" borderId="69" xfId="55" applyNumberFormat="1" applyFont="1" applyBorder="1" applyAlignment="1">
      <alignment horizontal="center" vertical="top" wrapText="1" shrinkToFit="1"/>
      <protection/>
    </xf>
    <xf numFmtId="166" fontId="81" fillId="0" borderId="70" xfId="55" applyNumberFormat="1" applyFont="1" applyBorder="1" applyAlignment="1">
      <alignment horizontal="center" vertical="top" wrapText="1" shrinkToFit="1"/>
      <protection/>
    </xf>
    <xf numFmtId="0" fontId="69" fillId="0" borderId="82" xfId="55" applyBorder="1" applyAlignment="1">
      <alignment horizontal="left" vertical="top" wrapText="1"/>
      <protection/>
    </xf>
    <xf numFmtId="0" fontId="13" fillId="36" borderId="68" xfId="55" applyFont="1" applyFill="1" applyBorder="1" applyAlignment="1">
      <alignment horizontal="left" vertical="top" wrapText="1" indent="1"/>
      <protection/>
    </xf>
    <xf numFmtId="0" fontId="13" fillId="36" borderId="69" xfId="55" applyFont="1" applyFill="1" applyBorder="1" applyAlignment="1">
      <alignment horizontal="left" vertical="top" wrapText="1" indent="1"/>
      <protection/>
    </xf>
    <xf numFmtId="166" fontId="81" fillId="0" borderId="89" xfId="55" applyNumberFormat="1" applyFont="1" applyBorder="1" applyAlignment="1">
      <alignment horizontal="center" vertical="top" wrapText="1" shrinkToFit="1"/>
      <protection/>
    </xf>
    <xf numFmtId="3" fontId="81" fillId="0" borderId="0" xfId="55" applyNumberFormat="1" applyFont="1" applyBorder="1" applyAlignment="1">
      <alignment horizontal="left" vertical="top" wrapText="1"/>
      <protection/>
    </xf>
    <xf numFmtId="0" fontId="69" fillId="0" borderId="11" xfId="55" applyBorder="1" applyAlignment="1">
      <alignment horizontal="left" vertical="top" wrapText="1" indent="6"/>
      <protection/>
    </xf>
    <xf numFmtId="0" fontId="69" fillId="0" borderId="12" xfId="55" applyBorder="1" applyAlignment="1">
      <alignment horizontal="left" vertical="top" wrapText="1" indent="6"/>
      <protection/>
    </xf>
    <xf numFmtId="0" fontId="69" fillId="0" borderId="12" xfId="55" applyBorder="1" applyAlignment="1">
      <alignment horizontal="center" vertical="top" wrapText="1"/>
      <protection/>
    </xf>
    <xf numFmtId="0" fontId="69" fillId="0" borderId="90" xfId="55" applyBorder="1" applyAlignment="1">
      <alignment horizontal="center" vertical="top" wrapText="1"/>
      <protection/>
    </xf>
    <xf numFmtId="0" fontId="75" fillId="0" borderId="0" xfId="0" applyFont="1" applyBorder="1" applyAlignment="1">
      <alignment horizontal="left" vertical="center" wrapText="1"/>
    </xf>
    <xf numFmtId="0" fontId="75" fillId="0" borderId="13" xfId="0" applyFont="1" applyBorder="1" applyAlignment="1">
      <alignment horizontal="left" vertical="center" wrapText="1"/>
    </xf>
    <xf numFmtId="0" fontId="75" fillId="0" borderId="12" xfId="0" applyFont="1" applyBorder="1" applyAlignment="1">
      <alignment horizontal="left" vertical="center" wrapText="1"/>
    </xf>
    <xf numFmtId="0" fontId="75" fillId="0" borderId="90" xfId="0" applyFont="1" applyBorder="1" applyAlignment="1">
      <alignment horizontal="left" vertical="center" wrapText="1"/>
    </xf>
    <xf numFmtId="0" fontId="79" fillId="0" borderId="68" xfId="55" applyFont="1" applyBorder="1" applyAlignment="1">
      <alignment horizontal="left" vertical="top" wrapText="1"/>
      <protection/>
    </xf>
    <xf numFmtId="0" fontId="69" fillId="0" borderId="69" xfId="55" applyBorder="1" applyAlignment="1">
      <alignment horizontal="left" vertical="top" wrapText="1"/>
      <protection/>
    </xf>
    <xf numFmtId="0" fontId="69" fillId="0" borderId="70" xfId="55" applyBorder="1" applyAlignment="1">
      <alignment horizontal="left" vertical="top" wrapText="1"/>
      <protection/>
    </xf>
    <xf numFmtId="0" fontId="69" fillId="0" borderId="10" xfId="55" applyBorder="1" applyAlignment="1">
      <alignment horizontal="left" vertical="top" wrapText="1" indent="6"/>
      <protection/>
    </xf>
    <xf numFmtId="0" fontId="69" fillId="0" borderId="0" xfId="55" applyBorder="1" applyAlignment="1">
      <alignment horizontal="left" vertical="top" wrapText="1" indent="6"/>
      <protection/>
    </xf>
    <xf numFmtId="0" fontId="6" fillId="38" borderId="69" xfId="55" applyFont="1" applyFill="1" applyBorder="1" applyAlignment="1">
      <alignment horizontal="center" vertical="top" wrapText="1"/>
      <protection/>
    </xf>
    <xf numFmtId="0" fontId="6" fillId="38" borderId="70" xfId="55" applyFont="1" applyFill="1" applyBorder="1" applyAlignment="1">
      <alignment horizontal="center" vertical="top" wrapText="1"/>
      <protection/>
    </xf>
    <xf numFmtId="0" fontId="9" fillId="0" borderId="78" xfId="55" applyFont="1" applyBorder="1" applyAlignment="1">
      <alignment horizontal="center" vertical="top" wrapText="1"/>
      <protection/>
    </xf>
    <xf numFmtId="0" fontId="9" fillId="0" borderId="79" xfId="55" applyFont="1" applyBorder="1" applyAlignment="1">
      <alignment horizontal="center" vertical="top" wrapText="1"/>
      <protection/>
    </xf>
    <xf numFmtId="166" fontId="81" fillId="0" borderId="68" xfId="55" applyNumberFormat="1" applyFont="1" applyBorder="1" applyAlignment="1">
      <alignment horizontal="center" vertical="top" shrinkToFit="1"/>
      <protection/>
    </xf>
    <xf numFmtId="166" fontId="81" fillId="0" borderId="69" xfId="55" applyNumberFormat="1" applyFont="1" applyBorder="1" applyAlignment="1">
      <alignment horizontal="center" vertical="top" shrinkToFit="1"/>
      <protection/>
    </xf>
    <xf numFmtId="166" fontId="81" fillId="0" borderId="70" xfId="55" applyNumberFormat="1" applyFont="1" applyBorder="1" applyAlignment="1">
      <alignment horizontal="center" vertical="top" shrinkToFit="1"/>
      <protection/>
    </xf>
    <xf numFmtId="0" fontId="9" fillId="0" borderId="10" xfId="55" applyFont="1" applyBorder="1" applyAlignment="1">
      <alignment horizontal="center" vertical="top" wrapText="1"/>
      <protection/>
    </xf>
    <xf numFmtId="0" fontId="9" fillId="0" borderId="0" xfId="55" applyFont="1" applyBorder="1" applyAlignment="1">
      <alignment horizontal="center" vertical="top" wrapText="1"/>
      <protection/>
    </xf>
    <xf numFmtId="0" fontId="9" fillId="0" borderId="13" xfId="55" applyFont="1" applyBorder="1" applyAlignment="1">
      <alignment horizontal="center" vertical="top" wrapText="1"/>
      <protection/>
    </xf>
    <xf numFmtId="0" fontId="69" fillId="0" borderId="75" xfId="55" applyBorder="1" applyAlignment="1">
      <alignment horizontal="center" vertical="center" wrapText="1"/>
      <protection/>
    </xf>
    <xf numFmtId="0" fontId="69" fillId="0" borderId="76" xfId="55" applyBorder="1" applyAlignment="1">
      <alignment horizontal="center" vertical="center" wrapText="1"/>
      <protection/>
    </xf>
    <xf numFmtId="0" fontId="69" fillId="0" borderId="84" xfId="55" applyBorder="1" applyAlignment="1">
      <alignment horizontal="center" vertical="center" wrapText="1"/>
      <protection/>
    </xf>
    <xf numFmtId="0" fontId="81" fillId="0" borderId="73" xfId="55" applyFont="1" applyBorder="1" applyAlignment="1">
      <alignment horizontal="center" vertical="center" wrapText="1"/>
      <protection/>
    </xf>
    <xf numFmtId="0" fontId="81" fillId="0" borderId="16" xfId="55" applyFont="1" applyBorder="1" applyAlignment="1">
      <alignment horizontal="center" vertical="center" wrapText="1"/>
      <protection/>
    </xf>
    <xf numFmtId="0" fontId="81" fillId="0" borderId="74" xfId="55" applyFont="1" applyBorder="1" applyAlignment="1">
      <alignment horizontal="center" vertical="center" wrapText="1"/>
      <protection/>
    </xf>
    <xf numFmtId="0" fontId="81" fillId="0" borderId="77" xfId="55" applyFont="1" applyBorder="1" applyAlignment="1">
      <alignment horizontal="center" vertical="center" wrapText="1"/>
      <protection/>
    </xf>
    <xf numFmtId="0" fontId="81" fillId="0" borderId="78" xfId="55" applyFont="1" applyBorder="1" applyAlignment="1">
      <alignment horizontal="center" vertical="center" wrapText="1"/>
      <protection/>
    </xf>
    <xf numFmtId="0" fontId="81" fillId="0" borderId="79" xfId="55" applyFont="1" applyBorder="1" applyAlignment="1">
      <alignment horizontal="center" vertical="center" wrapText="1"/>
      <protection/>
    </xf>
    <xf numFmtId="0" fontId="8" fillId="0" borderId="10" xfId="55" applyFont="1" applyBorder="1" applyAlignment="1">
      <alignment horizontal="left" vertical="center" wrapText="1"/>
      <protection/>
    </xf>
    <xf numFmtId="0" fontId="8" fillId="0" borderId="0" xfId="55" applyFont="1" applyBorder="1" applyAlignment="1">
      <alignment horizontal="left" vertical="center" wrapText="1"/>
      <protection/>
    </xf>
    <xf numFmtId="14" fontId="91" fillId="0" borderId="12" xfId="0" applyNumberFormat="1" applyFont="1" applyBorder="1" applyAlignment="1">
      <alignment horizontal="center"/>
    </xf>
    <xf numFmtId="166" fontId="81" fillId="0" borderId="10" xfId="55" applyNumberFormat="1" applyFont="1" applyBorder="1" applyAlignment="1">
      <alignment horizontal="center" vertical="top" shrinkToFit="1"/>
      <protection/>
    </xf>
    <xf numFmtId="166" fontId="81" fillId="0" borderId="0" xfId="55" applyNumberFormat="1" applyFont="1" applyBorder="1" applyAlignment="1">
      <alignment horizontal="center" vertical="top" shrinkToFit="1"/>
      <protection/>
    </xf>
    <xf numFmtId="0" fontId="69" fillId="0" borderId="82" xfId="55" applyBorder="1" applyAlignment="1">
      <alignment horizontal="center" vertical="top"/>
      <protection/>
    </xf>
    <xf numFmtId="0" fontId="69" fillId="0" borderId="78" xfId="55" applyBorder="1" applyAlignment="1">
      <alignment horizontal="center" vertical="top"/>
      <protection/>
    </xf>
    <xf numFmtId="0" fontId="9" fillId="0" borderId="43" xfId="55" applyFont="1" applyBorder="1" applyAlignment="1">
      <alignment horizontal="center" vertical="top" wrapText="1"/>
      <protection/>
    </xf>
    <xf numFmtId="0" fontId="9" fillId="0" borderId="71" xfId="55" applyFont="1" applyBorder="1" applyAlignment="1">
      <alignment horizontal="center" vertical="top" wrapText="1"/>
      <protection/>
    </xf>
    <xf numFmtId="0" fontId="6" fillId="38" borderId="77" xfId="55" applyFont="1" applyFill="1" applyBorder="1" applyAlignment="1">
      <alignment horizontal="center" vertical="top" wrapText="1"/>
      <protection/>
    </xf>
    <xf numFmtId="0" fontId="6" fillId="38" borderId="78" xfId="55" applyFont="1" applyFill="1" applyBorder="1" applyAlignment="1">
      <alignment horizontal="center" vertical="top" wrapText="1"/>
      <protection/>
    </xf>
    <xf numFmtId="0" fontId="6" fillId="38" borderId="79" xfId="55" applyFont="1" applyFill="1" applyBorder="1" applyAlignment="1">
      <alignment horizontal="center" vertical="top" wrapText="1"/>
      <protection/>
    </xf>
    <xf numFmtId="3" fontId="69" fillId="0" borderId="75" xfId="55" applyNumberFormat="1" applyBorder="1" applyAlignment="1">
      <alignment horizontal="center" vertical="center" wrapText="1"/>
      <protection/>
    </xf>
    <xf numFmtId="3" fontId="69" fillId="0" borderId="76" xfId="55" applyNumberFormat="1" applyBorder="1" applyAlignment="1">
      <alignment horizontal="center" vertical="center" wrapText="1"/>
      <protection/>
    </xf>
    <xf numFmtId="3" fontId="69" fillId="0" borderId="84" xfId="55" applyNumberFormat="1" applyBorder="1" applyAlignment="1">
      <alignment horizontal="center" vertical="center" wrapText="1"/>
      <protection/>
    </xf>
    <xf numFmtId="0" fontId="75" fillId="0" borderId="0" xfId="0" applyFont="1" applyBorder="1" applyAlignment="1">
      <alignment horizontal="left"/>
    </xf>
    <xf numFmtId="0" fontId="75" fillId="0" borderId="13" xfId="0" applyFont="1" applyBorder="1" applyAlignment="1">
      <alignment horizontal="left"/>
    </xf>
    <xf numFmtId="0" fontId="10" fillId="0" borderId="0" xfId="55" applyFont="1" applyBorder="1" applyAlignment="1">
      <alignment horizontal="center" vertical="top" wrapText="1"/>
      <protection/>
    </xf>
    <xf numFmtId="0" fontId="10" fillId="0" borderId="12" xfId="55" applyFont="1" applyBorder="1" applyAlignment="1">
      <alignment horizontal="center" vertical="top" wrapText="1"/>
      <protection/>
    </xf>
    <xf numFmtId="0" fontId="69" fillId="0" borderId="91" xfId="55" applyBorder="1" applyAlignment="1">
      <alignment horizontal="left" wrapText="1"/>
      <protection/>
    </xf>
    <xf numFmtId="0" fontId="69" fillId="0" borderId="0" xfId="55" applyBorder="1" applyAlignment="1">
      <alignment horizontal="left" wrapText="1"/>
      <protection/>
    </xf>
    <xf numFmtId="0" fontId="69" fillId="0" borderId="86" xfId="55" applyBorder="1" applyAlignment="1">
      <alignment horizontal="left" wrapText="1"/>
      <protection/>
    </xf>
    <xf numFmtId="0" fontId="69" fillId="0" borderId="13" xfId="55" applyBorder="1" applyAlignment="1">
      <alignment horizontal="left" wrapText="1"/>
      <protection/>
    </xf>
    <xf numFmtId="0" fontId="9" fillId="0" borderId="68" xfId="55" applyFont="1" applyBorder="1" applyAlignment="1">
      <alignment horizontal="left" vertical="top" wrapText="1"/>
      <protection/>
    </xf>
    <xf numFmtId="0" fontId="9" fillId="0" borderId="69" xfId="55" applyFont="1" applyBorder="1" applyAlignment="1">
      <alignment horizontal="left" vertical="top" wrapText="1"/>
      <protection/>
    </xf>
    <xf numFmtId="0" fontId="9" fillId="0" borderId="70" xfId="55" applyFont="1" applyBorder="1" applyAlignment="1">
      <alignment horizontal="left" vertical="top" wrapText="1"/>
      <protection/>
    </xf>
    <xf numFmtId="0" fontId="9" fillId="0" borderId="11" xfId="55" applyFont="1" applyBorder="1" applyAlignment="1">
      <alignment horizontal="center" vertical="center" wrapText="1"/>
      <protection/>
    </xf>
    <xf numFmtId="0" fontId="9" fillId="0" borderId="12" xfId="55" applyFont="1" applyBorder="1" applyAlignment="1">
      <alignment horizontal="center" vertical="center" wrapText="1"/>
      <protection/>
    </xf>
    <xf numFmtId="0" fontId="9" fillId="0" borderId="11" xfId="55" applyFont="1" applyBorder="1" applyAlignment="1">
      <alignment horizontal="center" vertical="top" wrapText="1"/>
      <protection/>
    </xf>
    <xf numFmtId="0" fontId="9" fillId="0" borderId="12" xfId="55" applyFont="1" applyBorder="1" applyAlignment="1">
      <alignment horizontal="center" vertical="top" wrapText="1"/>
      <protection/>
    </xf>
    <xf numFmtId="0" fontId="9" fillId="0" borderId="90" xfId="55" applyFont="1" applyBorder="1" applyAlignment="1">
      <alignment horizontal="center" vertical="top" wrapText="1"/>
      <protection/>
    </xf>
    <xf numFmtId="0" fontId="12" fillId="0" borderId="0" xfId="55" applyFont="1" applyBorder="1" applyAlignment="1">
      <alignment horizontal="left" vertical="top" wrapText="1"/>
      <protection/>
    </xf>
    <xf numFmtId="0" fontId="92" fillId="0" borderId="0" xfId="55" applyFont="1" applyBorder="1" applyAlignment="1">
      <alignment horizontal="left" vertical="top" wrapText="1"/>
      <protection/>
    </xf>
    <xf numFmtId="0" fontId="92" fillId="0" borderId="13" xfId="55" applyFont="1" applyBorder="1" applyAlignment="1">
      <alignment horizontal="left" vertical="top" wrapText="1"/>
      <protection/>
    </xf>
    <xf numFmtId="0" fontId="6" fillId="36" borderId="68" xfId="55" applyFont="1" applyFill="1" applyBorder="1" applyAlignment="1">
      <alignment horizontal="left" vertical="top" wrapText="1" indent="1"/>
      <protection/>
    </xf>
    <xf numFmtId="0" fontId="6" fillId="36" borderId="69" xfId="55" applyFont="1" applyFill="1" applyBorder="1" applyAlignment="1">
      <alignment horizontal="left" vertical="top" wrapText="1" indent="1"/>
      <protection/>
    </xf>
    <xf numFmtId="0" fontId="6" fillId="36" borderId="70" xfId="55" applyFont="1" applyFill="1" applyBorder="1" applyAlignment="1">
      <alignment horizontal="left" vertical="top" wrapText="1" indent="1"/>
      <protection/>
    </xf>
    <xf numFmtId="0" fontId="75" fillId="0" borderId="10" xfId="0" applyFont="1" applyBorder="1" applyAlignment="1">
      <alignment horizontal="left" vertical="center" wrapText="1"/>
    </xf>
    <xf numFmtId="0" fontId="5" fillId="0" borderId="0" xfId="55" applyFont="1" applyAlignment="1">
      <alignment horizontal="left" vertical="top" wrapText="1"/>
      <protection/>
    </xf>
    <xf numFmtId="0" fontId="93" fillId="0" borderId="0" xfId="55" applyFont="1" applyAlignment="1">
      <alignment horizontal="left" vertical="top" wrapText="1"/>
      <protection/>
    </xf>
    <xf numFmtId="0" fontId="7" fillId="0" borderId="68" xfId="55" applyFont="1" applyBorder="1" applyAlignment="1">
      <alignment horizontal="left" vertical="top" wrapText="1"/>
      <protection/>
    </xf>
    <xf numFmtId="0" fontId="69" fillId="0" borderId="89" xfId="55" applyBorder="1" applyAlignment="1">
      <alignment horizontal="left" vertical="top" wrapText="1"/>
      <protection/>
    </xf>
    <xf numFmtId="0" fontId="9" fillId="0" borderId="92" xfId="55" applyFont="1" applyBorder="1" applyAlignment="1">
      <alignment horizontal="left" vertical="top" wrapText="1"/>
      <protection/>
    </xf>
    <xf numFmtId="0" fontId="9" fillId="0" borderId="89" xfId="55" applyFont="1" applyBorder="1" applyAlignment="1">
      <alignment horizontal="left" vertical="top" wrapText="1"/>
      <protection/>
    </xf>
    <xf numFmtId="14" fontId="9" fillId="0" borderId="10" xfId="55" applyNumberFormat="1" applyFont="1" applyBorder="1" applyAlignment="1">
      <alignment horizontal="left" vertical="top" wrapText="1"/>
      <protection/>
    </xf>
    <xf numFmtId="0" fontId="9" fillId="0" borderId="86" xfId="55" applyFont="1" applyBorder="1" applyAlignment="1">
      <alignment horizontal="left" vertical="top" wrapText="1"/>
      <protection/>
    </xf>
    <xf numFmtId="0" fontId="69" fillId="0" borderId="91" xfId="55" applyBorder="1" applyAlignment="1">
      <alignment horizontal="center" vertical="center" wrapText="1"/>
      <protection/>
    </xf>
    <xf numFmtId="0" fontId="69" fillId="0" borderId="0" xfId="55" applyBorder="1" applyAlignment="1">
      <alignment horizontal="center" vertical="center" wrapText="1"/>
      <protection/>
    </xf>
    <xf numFmtId="0" fontId="69" fillId="0" borderId="86" xfId="55" applyBorder="1" applyAlignment="1">
      <alignment horizontal="center" vertical="center" wrapText="1"/>
      <protection/>
    </xf>
    <xf numFmtId="0" fontId="69" fillId="0" borderId="13" xfId="55" applyBorder="1" applyAlignment="1">
      <alignment horizontal="center" vertical="center" wrapText="1"/>
      <protection/>
    </xf>
    <xf numFmtId="3" fontId="72" fillId="21" borderId="49" xfId="42" applyNumberFormat="1" applyFont="1" applyFill="1" applyBorder="1" applyAlignment="1">
      <alignment horizontal="center" vertical="center"/>
    </xf>
    <xf numFmtId="3" fontId="72" fillId="21" borderId="21" xfId="42" applyNumberFormat="1" applyFont="1" applyFill="1" applyBorder="1" applyAlignment="1">
      <alignment horizontal="center" vertical="center"/>
    </xf>
    <xf numFmtId="0" fontId="78" fillId="34" borderId="22" xfId="0" applyFont="1" applyFill="1" applyBorder="1" applyAlignment="1">
      <alignment horizontal="center" wrapText="1"/>
    </xf>
    <xf numFmtId="0" fontId="78" fillId="34" borderId="27" xfId="0" applyFont="1" applyFill="1" applyBorder="1" applyAlignment="1">
      <alignment horizontal="center" wrapText="1"/>
    </xf>
    <xf numFmtId="3" fontId="78" fillId="34" borderId="22" xfId="0" applyNumberFormat="1" applyFont="1" applyFill="1" applyBorder="1" applyAlignment="1">
      <alignment horizontal="left"/>
    </xf>
    <xf numFmtId="3" fontId="78" fillId="34" borderId="23" xfId="0" applyNumberFormat="1" applyFont="1" applyFill="1" applyBorder="1" applyAlignment="1">
      <alignment horizontal="left"/>
    </xf>
    <xf numFmtId="0" fontId="78" fillId="34" borderId="27" xfId="0" applyFont="1" applyFill="1" applyBorder="1" applyAlignment="1">
      <alignment horizontal="left"/>
    </xf>
    <xf numFmtId="0" fontId="78" fillId="34" borderId="28" xfId="0" applyFont="1" applyFill="1" applyBorder="1" applyAlignment="1">
      <alignment horizontal="left"/>
    </xf>
    <xf numFmtId="0" fontId="85" fillId="24" borderId="0" xfId="0" applyFont="1" applyFill="1" applyBorder="1" applyAlignment="1">
      <alignment horizontal="center"/>
    </xf>
    <xf numFmtId="0" fontId="55" fillId="0" borderId="15" xfId="55" applyFont="1" applyBorder="1" applyAlignment="1">
      <alignment horizontal="center" vertical="center" wrapText="1"/>
      <protection/>
    </xf>
    <xf numFmtId="0" fontId="94" fillId="0" borderId="15" xfId="0" applyFont="1" applyBorder="1" applyAlignment="1">
      <alignment horizontal="center" vertical="center" wrapText="1"/>
    </xf>
    <xf numFmtId="0" fontId="78" fillId="0" borderId="15" xfId="0" applyFont="1" applyBorder="1" applyAlignment="1" applyProtection="1">
      <alignment horizontal="left" vertical="center" wrapText="1"/>
      <protection/>
    </xf>
    <xf numFmtId="0" fontId="78" fillId="0" borderId="61" xfId="0" applyFont="1" applyBorder="1" applyAlignment="1" applyProtection="1">
      <alignment horizontal="center" vertical="center" wrapText="1"/>
      <protection/>
    </xf>
    <xf numFmtId="0" fontId="78" fillId="0" borderId="22" xfId="0" applyFont="1" applyBorder="1" applyAlignment="1" applyProtection="1">
      <alignment horizontal="left" vertical="center" wrapText="1"/>
      <protection/>
    </xf>
    <xf numFmtId="0" fontId="78" fillId="0" borderId="23" xfId="0" applyFont="1" applyBorder="1" applyAlignment="1" applyProtection="1">
      <alignment horizontal="left" vertical="center" wrapText="1"/>
      <protection/>
    </xf>
    <xf numFmtId="0" fontId="78" fillId="0" borderId="25" xfId="0" applyFont="1" applyBorder="1" applyAlignment="1" applyProtection="1">
      <alignment horizontal="left" vertical="center" wrapText="1"/>
      <protection/>
    </xf>
    <xf numFmtId="0" fontId="78" fillId="0" borderId="27" xfId="0" applyFont="1" applyBorder="1" applyAlignment="1" applyProtection="1">
      <alignment horizontal="left" vertical="center" wrapText="1"/>
      <protection/>
    </xf>
    <xf numFmtId="0" fontId="78" fillId="0" borderId="28" xfId="0" applyFont="1" applyBorder="1" applyAlignment="1" applyProtection="1">
      <alignment horizontal="left" vertical="center" wrapText="1"/>
      <protection/>
    </xf>
    <xf numFmtId="164" fontId="0" fillId="35" borderId="64" xfId="0" applyNumberFormat="1" applyFill="1" applyBorder="1" applyAlignment="1" applyProtection="1">
      <alignment horizontal="center" vertical="top" wrapText="1"/>
      <protection/>
    </xf>
    <xf numFmtId="164" fontId="0" fillId="35" borderId="33" xfId="0" applyNumberFormat="1" applyFill="1" applyBorder="1" applyAlignment="1" applyProtection="1">
      <alignment horizontal="center" vertical="top" wrapText="1"/>
      <protection/>
    </xf>
    <xf numFmtId="164" fontId="0" fillId="35" borderId="19" xfId="0" applyNumberFormat="1" applyFill="1" applyBorder="1" applyAlignment="1" applyProtection="1">
      <alignment horizontal="center" vertical="top" wrapText="1"/>
      <protection/>
    </xf>
    <xf numFmtId="164" fontId="0" fillId="15" borderId="64" xfId="0" applyNumberFormat="1" applyFill="1" applyBorder="1" applyAlignment="1" applyProtection="1">
      <alignment horizontal="center" vertical="top" wrapText="1"/>
      <protection/>
    </xf>
    <xf numFmtId="164" fontId="0" fillId="15" borderId="33" xfId="0" applyNumberFormat="1" applyFill="1" applyBorder="1" applyAlignment="1" applyProtection="1">
      <alignment horizontal="center" vertical="top" wrapText="1"/>
      <protection/>
    </xf>
    <xf numFmtId="0" fontId="0" fillId="0" borderId="17" xfId="0" applyBorder="1" applyAlignment="1" applyProtection="1">
      <alignment vertical="center" wrapText="1"/>
      <protection/>
    </xf>
    <xf numFmtId="0" fontId="0" fillId="0" borderId="18" xfId="0" applyBorder="1" applyAlignment="1" applyProtection="1">
      <alignment vertical="center" wrapText="1"/>
      <protection/>
    </xf>
    <xf numFmtId="0" fontId="78" fillId="0" borderId="18" xfId="0" applyFont="1" applyBorder="1" applyAlignment="1" applyProtection="1">
      <alignment horizontal="right" vertical="center" wrapText="1"/>
      <protection/>
    </xf>
    <xf numFmtId="164" fontId="0" fillId="15" borderId="19" xfId="0" applyNumberFormat="1" applyFill="1" applyBorder="1" applyAlignment="1" applyProtection="1">
      <alignment horizontal="center" vertical="top" wrapText="1"/>
      <protection/>
    </xf>
    <xf numFmtId="164" fontId="0" fillId="0" borderId="19" xfId="0" applyNumberFormat="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dxfs count="4">
    <dxf>
      <fill>
        <patternFill>
          <bgColor rgb="FFFF0000"/>
        </patternFill>
      </fill>
    </dxf>
    <dxf>
      <fill>
        <patternFill>
          <bgColor theme="8" tint="0.5999600291252136"/>
        </patternFill>
      </fill>
    </dxf>
    <dxf>
      <fill>
        <patternFill>
          <bgColor theme="8" tint="0.5999600291252136"/>
        </patternFill>
      </fill>
    </dxf>
    <dxf>
      <fill>
        <patternFill>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914400</xdr:colOff>
      <xdr:row>16</xdr:row>
      <xdr:rowOff>361950</xdr:rowOff>
    </xdr:from>
    <xdr:to>
      <xdr:col>12</xdr:col>
      <xdr:colOff>0</xdr:colOff>
      <xdr:row>18</xdr:row>
      <xdr:rowOff>0</xdr:rowOff>
    </xdr:to>
    <xdr:pic macro="[0]!clearafterrelease">
      <xdr:nvPicPr>
        <xdr:cNvPr id="1" name="Picture 9" descr="CLEAR ALL"/>
        <xdr:cNvPicPr preferRelativeResize="1">
          <a:picLocks noChangeAspect="1"/>
        </xdr:cNvPicPr>
      </xdr:nvPicPr>
      <xdr:blipFill>
        <a:blip r:embed="rId1"/>
        <a:srcRect b="33419"/>
        <a:stretch>
          <a:fillRect/>
        </a:stretch>
      </xdr:blipFill>
      <xdr:spPr>
        <a:xfrm>
          <a:off x="12058650" y="5324475"/>
          <a:ext cx="1057275" cy="561975"/>
        </a:xfrm>
        <a:prstGeom prst="rect">
          <a:avLst/>
        </a:prstGeom>
        <a:noFill/>
        <a:ln w="9525" cmpd="sng">
          <a:noFill/>
        </a:ln>
      </xdr:spPr>
    </xdr:pic>
    <xdr:clientData/>
  </xdr:twoCellAnchor>
  <xdr:oneCellAnchor>
    <xdr:from>
      <xdr:col>10</xdr:col>
      <xdr:colOff>981075</xdr:colOff>
      <xdr:row>18</xdr:row>
      <xdr:rowOff>0</xdr:rowOff>
    </xdr:from>
    <xdr:ext cx="742950" cy="238125"/>
    <xdr:sp macro="[0]!clearafterrelease">
      <xdr:nvSpPr>
        <xdr:cNvPr id="2" name="TextBox 5"/>
        <xdr:cNvSpPr txBox="1">
          <a:spLocks noChangeArrowheads="1"/>
        </xdr:cNvSpPr>
      </xdr:nvSpPr>
      <xdr:spPr>
        <a:xfrm>
          <a:off x="12125325" y="5886450"/>
          <a:ext cx="742950" cy="238125"/>
        </a:xfrm>
        <a:prstGeom prst="rect">
          <a:avLst/>
        </a:prstGeom>
        <a:solidFill>
          <a:srgbClr val="FFFFFF"/>
        </a:solid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ERASE ALL</a:t>
          </a:r>
        </a:p>
      </xdr:txBody>
    </xdr:sp>
    <xdr:clientData/>
  </xdr:oneCellAnchor>
  <xdr:twoCellAnchor>
    <xdr:from>
      <xdr:col>10</xdr:col>
      <xdr:colOff>361950</xdr:colOff>
      <xdr:row>19</xdr:row>
      <xdr:rowOff>104775</xdr:rowOff>
    </xdr:from>
    <xdr:to>
      <xdr:col>12</xdr:col>
      <xdr:colOff>409575</xdr:colOff>
      <xdr:row>23</xdr:row>
      <xdr:rowOff>104775</xdr:rowOff>
    </xdr:to>
    <xdr:sp macro="[0]!printinput">
      <xdr:nvSpPr>
        <xdr:cNvPr id="3" name="Rectangle 6"/>
        <xdr:cNvSpPr>
          <a:spLocks/>
        </xdr:cNvSpPr>
      </xdr:nvSpPr>
      <xdr:spPr>
        <a:xfrm>
          <a:off x="11506200" y="6181725"/>
          <a:ext cx="2019300" cy="771525"/>
        </a:xfrm>
        <a:prstGeom prst="rect">
          <a:avLst/>
        </a:prstGeom>
        <a:solidFill>
          <a:srgbClr val="FFC000"/>
        </a:solidFill>
        <a:ln w="12700" cmpd="sng">
          <a:solidFill>
            <a:srgbClr val="BC8C00"/>
          </a:solidFill>
          <a:headEnd type="none"/>
          <a:tailEnd type="none"/>
        </a:ln>
      </xdr:spPr>
      <xdr:txBody>
        <a:bodyPr vertOverflow="clip" wrap="square"/>
        <a:p>
          <a:pPr algn="ctr">
            <a:defRPr/>
          </a:pPr>
          <a:r>
            <a:rPr lang="en-US" cap="none" sz="1400" b="1" i="1" u="none" baseline="0">
              <a:solidFill>
                <a:srgbClr val="000000"/>
              </a:solidFill>
              <a:latin typeface="Calibri"/>
              <a:ea typeface="Calibri"/>
              <a:cs typeface="Calibri"/>
            </a:rPr>
            <a:t>PRINT
</a:t>
          </a:r>
          <a:r>
            <a:rPr lang="en-US" cap="none" sz="1400" b="1" i="1" u="none" baseline="0">
              <a:solidFill>
                <a:srgbClr val="000000"/>
              </a:solidFill>
              <a:latin typeface="Calibri"/>
              <a:ea typeface="Calibri"/>
              <a:cs typeface="Calibri"/>
            </a:rPr>
            <a:t>Data</a:t>
          </a:r>
          <a:r>
            <a:rPr lang="en-US" cap="none" sz="1400" b="1" i="1" u="none" baseline="0">
              <a:solidFill>
                <a:srgbClr val="000000"/>
              </a:solidFill>
              <a:latin typeface="Calibri"/>
              <a:ea typeface="Calibri"/>
              <a:cs typeface="Calibri"/>
            </a:rPr>
            <a:t> Entry</a:t>
          </a:r>
        </a:p>
      </xdr:txBody>
    </xdr:sp>
    <xdr:clientData/>
  </xdr:twoCellAnchor>
  <xdr:twoCellAnchor>
    <xdr:from>
      <xdr:col>10</xdr:col>
      <xdr:colOff>266700</xdr:colOff>
      <xdr:row>23</xdr:row>
      <xdr:rowOff>180975</xdr:rowOff>
    </xdr:from>
    <xdr:to>
      <xdr:col>12</xdr:col>
      <xdr:colOff>323850</xdr:colOff>
      <xdr:row>25</xdr:row>
      <xdr:rowOff>904875</xdr:rowOff>
    </xdr:to>
    <xdr:sp macro="[0]!printad3114">
      <xdr:nvSpPr>
        <xdr:cNvPr id="4" name="Rectangle 4"/>
        <xdr:cNvSpPr>
          <a:spLocks/>
        </xdr:cNvSpPr>
      </xdr:nvSpPr>
      <xdr:spPr>
        <a:xfrm>
          <a:off x="11410950" y="7029450"/>
          <a:ext cx="2028825" cy="1200150"/>
        </a:xfrm>
        <a:prstGeom prst="rect">
          <a:avLst/>
        </a:prstGeom>
        <a:solidFill>
          <a:srgbClr val="548235"/>
        </a:solidFill>
        <a:ln w="12700" cmpd="sng">
          <a:solidFill>
            <a:srgbClr val="BC8C00"/>
          </a:solidFill>
          <a:headEnd type="none"/>
          <a:tailEnd type="none"/>
        </a:ln>
      </xdr:spPr>
      <xdr:txBody>
        <a:bodyPr vertOverflow="clip" wrap="square"/>
        <a:p>
          <a:pPr algn="ctr">
            <a:defRPr/>
          </a:pPr>
          <a:r>
            <a:rPr lang="en-US" cap="none" sz="1400" b="1" i="1" u="none" baseline="0">
              <a:solidFill>
                <a:srgbClr val="000000"/>
              </a:solidFill>
              <a:latin typeface="Calibri"/>
              <a:ea typeface="Calibri"/>
              <a:cs typeface="Calibri"/>
            </a:rPr>
            <a:t>PRINT
</a:t>
          </a:r>
          <a:r>
            <a:rPr lang="en-US" cap="none" sz="1400" b="1" i="1" u="none" baseline="0">
              <a:solidFill>
                <a:srgbClr val="000000"/>
              </a:solidFill>
              <a:latin typeface="Calibri"/>
              <a:ea typeface="Calibri"/>
              <a:cs typeface="Calibri"/>
            </a:rPr>
            <a:t>AD-3117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361950</xdr:colOff>
      <xdr:row>83</xdr:row>
      <xdr:rowOff>66675</xdr:rowOff>
    </xdr:from>
    <xdr:ext cx="0" cy="180975"/>
    <xdr:sp>
      <xdr:nvSpPr>
        <xdr:cNvPr id="1" name="Shape 2"/>
        <xdr:cNvSpPr>
          <a:spLocks/>
        </xdr:cNvSpPr>
      </xdr:nvSpPr>
      <xdr:spPr>
        <a:xfrm>
          <a:off x="5638800" y="18821400"/>
          <a:ext cx="0" cy="180975"/>
        </a:xfrm>
        <a:custGeom>
          <a:pathLst>
            <a:path h="102235" w="102235">
              <a:moveTo>
                <a:pt x="0" y="0"/>
              </a:moveTo>
              <a:lnTo>
                <a:pt x="102107" y="0"/>
              </a:lnTo>
              <a:lnTo>
                <a:pt x="102107" y="102107"/>
              </a:lnTo>
              <a:lnTo>
                <a:pt x="0" y="102107"/>
              </a:lnTo>
              <a:lnTo>
                <a:pt x="0" y="0"/>
              </a:lnTo>
              <a:close/>
            </a:path>
          </a:pathLst>
        </a:custGeom>
        <a:noFill/>
        <a:ln w="9144"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381000</xdr:colOff>
      <xdr:row>83</xdr:row>
      <xdr:rowOff>85725</xdr:rowOff>
    </xdr:from>
    <xdr:ext cx="142875" cy="161925"/>
    <xdr:sp>
      <xdr:nvSpPr>
        <xdr:cNvPr id="2" name="Shape 3"/>
        <xdr:cNvSpPr>
          <a:spLocks/>
        </xdr:cNvSpPr>
      </xdr:nvSpPr>
      <xdr:spPr>
        <a:xfrm>
          <a:off x="6657975" y="18840450"/>
          <a:ext cx="142875" cy="161925"/>
        </a:xfrm>
        <a:custGeom>
          <a:pathLst>
            <a:path h="102235" w="102235">
              <a:moveTo>
                <a:pt x="0" y="0"/>
              </a:moveTo>
              <a:lnTo>
                <a:pt x="102107" y="0"/>
              </a:lnTo>
              <a:lnTo>
                <a:pt x="102107" y="102107"/>
              </a:lnTo>
              <a:lnTo>
                <a:pt x="0" y="102107"/>
              </a:lnTo>
              <a:lnTo>
                <a:pt x="0" y="0"/>
              </a:lnTo>
              <a:close/>
            </a:path>
          </a:pathLst>
        </a:custGeom>
        <a:noFill/>
        <a:ln w="9144"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17</xdr:col>
      <xdr:colOff>361950</xdr:colOff>
      <xdr:row>84</xdr:row>
      <xdr:rowOff>57150</xdr:rowOff>
    </xdr:from>
    <xdr:ext cx="0" cy="133350"/>
    <xdr:sp>
      <xdr:nvSpPr>
        <xdr:cNvPr id="3" name="Shape 4"/>
        <xdr:cNvSpPr>
          <a:spLocks/>
        </xdr:cNvSpPr>
      </xdr:nvSpPr>
      <xdr:spPr>
        <a:xfrm>
          <a:off x="5638800" y="19059525"/>
          <a:ext cx="0" cy="133350"/>
        </a:xfrm>
        <a:custGeom>
          <a:pathLst>
            <a:path h="102235" w="102235">
              <a:moveTo>
                <a:pt x="0" y="0"/>
              </a:moveTo>
              <a:lnTo>
                <a:pt x="102107" y="0"/>
              </a:lnTo>
              <a:lnTo>
                <a:pt x="102107" y="102107"/>
              </a:lnTo>
              <a:lnTo>
                <a:pt x="0" y="102107"/>
              </a:lnTo>
              <a:lnTo>
                <a:pt x="0" y="0"/>
              </a:lnTo>
              <a:close/>
            </a:path>
          </a:pathLst>
        </a:custGeom>
        <a:noFill/>
        <a:ln w="9144"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381000</xdr:colOff>
      <xdr:row>83</xdr:row>
      <xdr:rowOff>247650</xdr:rowOff>
    </xdr:from>
    <xdr:ext cx="114300" cy="190500"/>
    <xdr:sp>
      <xdr:nvSpPr>
        <xdr:cNvPr id="4" name="Shape 5"/>
        <xdr:cNvSpPr>
          <a:spLocks/>
        </xdr:cNvSpPr>
      </xdr:nvSpPr>
      <xdr:spPr>
        <a:xfrm>
          <a:off x="6657975" y="19002375"/>
          <a:ext cx="114300" cy="190500"/>
        </a:xfrm>
        <a:custGeom>
          <a:pathLst>
            <a:path h="102235" w="102235">
              <a:moveTo>
                <a:pt x="0" y="0"/>
              </a:moveTo>
              <a:lnTo>
                <a:pt x="102107" y="0"/>
              </a:lnTo>
              <a:lnTo>
                <a:pt x="102107" y="102107"/>
              </a:lnTo>
              <a:lnTo>
                <a:pt x="0" y="102107"/>
              </a:lnTo>
              <a:lnTo>
                <a:pt x="0" y="0"/>
              </a:lnTo>
              <a:close/>
            </a:path>
          </a:pathLst>
        </a:custGeom>
        <a:noFill/>
        <a:ln w="9144"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25</xdr:col>
      <xdr:colOff>0</xdr:colOff>
      <xdr:row>6</xdr:row>
      <xdr:rowOff>114300</xdr:rowOff>
    </xdr:from>
    <xdr:to>
      <xdr:col>29</xdr:col>
      <xdr:colOff>9525</xdr:colOff>
      <xdr:row>7</xdr:row>
      <xdr:rowOff>742950</xdr:rowOff>
    </xdr:to>
    <xdr:sp macro="[0]!gotoentry">
      <xdr:nvSpPr>
        <xdr:cNvPr id="5" name="Rectangle 5"/>
        <xdr:cNvSpPr>
          <a:spLocks/>
        </xdr:cNvSpPr>
      </xdr:nvSpPr>
      <xdr:spPr>
        <a:xfrm>
          <a:off x="7820025" y="1038225"/>
          <a:ext cx="1781175" cy="990600"/>
        </a:xfrm>
        <a:prstGeom prst="rect">
          <a:avLst/>
        </a:prstGeom>
        <a:solidFill>
          <a:srgbClr val="4472C4"/>
        </a:solidFill>
        <a:ln w="12700" cmpd="sng">
          <a:solidFill>
            <a:srgbClr val="2F528F"/>
          </a:solidFill>
          <a:headEnd type="none"/>
          <a:tailEnd type="none"/>
        </a:ln>
      </xdr:spPr>
      <xdr:txBody>
        <a:bodyPr vertOverflow="clip" wrap="square" anchor="ctr"/>
        <a:p>
          <a:pPr algn="l">
            <a:defRPr/>
          </a:pPr>
          <a:r>
            <a:rPr lang="en-US" cap="none" sz="1100" b="0" i="0" u="none" baseline="0">
              <a:solidFill>
                <a:srgbClr val="FFFFFF"/>
              </a:solidFill>
              <a:latin typeface="Calibri"/>
              <a:ea typeface="Calibri"/>
              <a:cs typeface="Calibri"/>
            </a:rPr>
            <a:t>GO</a:t>
          </a:r>
          <a:r>
            <a:rPr lang="en-US" cap="none" sz="1100" b="0" i="0" u="none" baseline="0">
              <a:solidFill>
                <a:srgbClr val="FFFFFF"/>
              </a:solidFill>
              <a:latin typeface="Calibri"/>
              <a:ea typeface="Calibri"/>
              <a:cs typeface="Calibri"/>
            </a:rPr>
            <a:t> TO DATA ENTRY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dimension ref="A1:AC960"/>
  <sheetViews>
    <sheetView tabSelected="1" zoomScale="107" zoomScaleNormal="107" zoomScalePageLayoutView="0" workbookViewId="0" topLeftCell="A1">
      <selection activeCell="C5" sqref="C5:H5"/>
    </sheetView>
  </sheetViews>
  <sheetFormatPr defaultColWidth="9.140625" defaultRowHeight="15"/>
  <cols>
    <col min="1" max="1" width="8.8515625" style="131" customWidth="1"/>
    <col min="2" max="2" width="23.28125" style="131" customWidth="1"/>
    <col min="3" max="3" width="19.8515625" style="131" customWidth="1"/>
    <col min="4" max="4" width="20.7109375" style="131" customWidth="1"/>
    <col min="5" max="5" width="22.421875" style="131" customWidth="1"/>
    <col min="6" max="6" width="18.7109375" style="131" customWidth="1"/>
    <col min="7" max="7" width="20.28125" style="131" bestFit="1" customWidth="1"/>
    <col min="8" max="8" width="17.57421875" style="131" customWidth="1"/>
    <col min="9" max="9" width="15.421875" style="131" customWidth="1"/>
    <col min="10" max="10" width="21.7109375" style="131" hidden="1" customWidth="1"/>
    <col min="11" max="11" width="14.7109375" style="131" customWidth="1"/>
    <col min="12" max="12" width="14.8515625" style="131" customWidth="1"/>
    <col min="13" max="13" width="13.7109375" style="131" bestFit="1" customWidth="1"/>
    <col min="14" max="14" width="8.8515625" style="131" customWidth="1"/>
    <col min="15" max="15" width="8.8515625" style="131" hidden="1" customWidth="1"/>
    <col min="16" max="16" width="8.8515625" style="131" customWidth="1"/>
    <col min="17" max="17" width="14.421875" style="131" bestFit="1" customWidth="1"/>
    <col min="18" max="21" width="8.8515625" style="131" customWidth="1"/>
    <col min="22" max="22" width="25.28125" style="131" hidden="1" customWidth="1"/>
    <col min="23" max="30" width="8.8515625" style="131" hidden="1" customWidth="1"/>
    <col min="31" max="32" width="8.8515625" style="131" customWidth="1"/>
    <col min="33" max="16384" width="8.8515625" style="131" customWidth="1"/>
  </cols>
  <sheetData>
    <row r="1" spans="1:21" ht="14.25">
      <c r="A1" s="16"/>
      <c r="B1" s="16"/>
      <c r="C1" s="16"/>
      <c r="D1" s="16"/>
      <c r="E1" s="16"/>
      <c r="F1" s="16"/>
      <c r="G1" s="16"/>
      <c r="H1" s="16"/>
      <c r="I1" s="16"/>
      <c r="J1" s="16"/>
      <c r="K1" s="16"/>
      <c r="L1" s="16"/>
      <c r="M1" s="16"/>
      <c r="N1" s="16"/>
      <c r="O1" s="16"/>
      <c r="P1" s="16"/>
      <c r="Q1" s="16"/>
      <c r="R1" s="16"/>
      <c r="S1" s="16"/>
      <c r="T1" s="16"/>
      <c r="U1" s="16"/>
    </row>
    <row r="2" spans="1:21" ht="16.5" customHeight="1">
      <c r="A2" s="16"/>
      <c r="B2" s="220" t="s">
        <v>319</v>
      </c>
      <c r="C2" s="220"/>
      <c r="D2" s="220"/>
      <c r="E2" s="220"/>
      <c r="F2" s="220"/>
      <c r="G2" s="220"/>
      <c r="H2" s="17">
        <f ca="1">TODAY()</f>
        <v>44098</v>
      </c>
      <c r="I2" s="16"/>
      <c r="J2" s="16"/>
      <c r="K2" s="16"/>
      <c r="L2" s="16"/>
      <c r="M2" s="16"/>
      <c r="N2" s="16"/>
      <c r="O2" s="16"/>
      <c r="P2" s="16"/>
      <c r="Q2" s="16"/>
      <c r="R2" s="16"/>
      <c r="S2" s="16"/>
      <c r="T2" s="16"/>
      <c r="U2" s="16"/>
    </row>
    <row r="3" spans="1:21" ht="16.5" customHeight="1" thickBot="1">
      <c r="A3" s="16"/>
      <c r="B3" s="16"/>
      <c r="C3" s="16"/>
      <c r="D3" s="16"/>
      <c r="E3" s="16"/>
      <c r="F3" s="16"/>
      <c r="G3" s="16"/>
      <c r="H3" s="16"/>
      <c r="I3" s="16"/>
      <c r="J3" s="16"/>
      <c r="K3" s="16"/>
      <c r="L3" s="16"/>
      <c r="M3" s="16"/>
      <c r="N3" s="16"/>
      <c r="O3" s="16"/>
      <c r="P3" s="16"/>
      <c r="Q3" s="16"/>
      <c r="R3" s="16"/>
      <c r="S3" s="16"/>
      <c r="T3" s="16"/>
      <c r="U3" s="16"/>
    </row>
    <row r="4" spans="1:21" ht="16.5" customHeight="1">
      <c r="A4" s="16"/>
      <c r="B4" s="239" t="s">
        <v>45</v>
      </c>
      <c r="C4" s="240"/>
      <c r="D4" s="240"/>
      <c r="E4" s="240"/>
      <c r="F4" s="240"/>
      <c r="G4" s="240"/>
      <c r="H4" s="240"/>
      <c r="I4" s="233" t="s">
        <v>97</v>
      </c>
      <c r="J4" s="234"/>
      <c r="K4" s="235"/>
      <c r="L4" s="18"/>
      <c r="M4" s="16"/>
      <c r="N4" s="16"/>
      <c r="O4" s="16"/>
      <c r="P4" s="16"/>
      <c r="Q4" s="16"/>
      <c r="R4" s="16"/>
      <c r="S4" s="16"/>
      <c r="T4" s="16"/>
      <c r="U4" s="16"/>
    </row>
    <row r="5" spans="1:21" ht="14.25">
      <c r="A5" s="16"/>
      <c r="B5" s="19" t="s">
        <v>46</v>
      </c>
      <c r="C5" s="207"/>
      <c r="D5" s="207"/>
      <c r="E5" s="207"/>
      <c r="F5" s="207"/>
      <c r="G5" s="207"/>
      <c r="H5" s="208"/>
      <c r="I5" s="236"/>
      <c r="J5" s="237"/>
      <c r="K5" s="238"/>
      <c r="L5" s="18"/>
      <c r="M5" s="16"/>
      <c r="N5" s="16"/>
      <c r="O5" s="16"/>
      <c r="P5" s="16"/>
      <c r="Q5" s="16"/>
      <c r="R5" s="16"/>
      <c r="S5" s="16"/>
      <c r="T5" s="16"/>
      <c r="U5" s="16"/>
    </row>
    <row r="6" spans="1:21" ht="14.25" customHeight="1">
      <c r="A6" s="16"/>
      <c r="B6" s="19" t="s">
        <v>47</v>
      </c>
      <c r="C6" s="207"/>
      <c r="D6" s="207"/>
      <c r="E6" s="207"/>
      <c r="F6" s="207"/>
      <c r="G6" s="207"/>
      <c r="H6" s="208"/>
      <c r="I6" s="230">
        <f>H13+H24+G30+G33+F45+H64</f>
        <v>0</v>
      </c>
      <c r="J6" s="231"/>
      <c r="K6" s="232"/>
      <c r="L6" s="18"/>
      <c r="M6" s="16"/>
      <c r="N6" s="16"/>
      <c r="O6" s="16"/>
      <c r="P6" s="16"/>
      <c r="Q6" s="16"/>
      <c r="R6" s="16"/>
      <c r="S6" s="16"/>
      <c r="T6" s="16"/>
      <c r="U6" s="16"/>
    </row>
    <row r="7" spans="1:21" ht="14.25">
      <c r="A7" s="16"/>
      <c r="B7" s="19" t="s">
        <v>48</v>
      </c>
      <c r="C7" s="207"/>
      <c r="D7" s="207"/>
      <c r="E7" s="207"/>
      <c r="F7" s="207"/>
      <c r="G7" s="207"/>
      <c r="H7" s="208"/>
      <c r="I7" s="230"/>
      <c r="J7" s="231"/>
      <c r="K7" s="232"/>
      <c r="L7" s="18"/>
      <c r="M7" s="16"/>
      <c r="N7" s="16"/>
      <c r="O7" s="16"/>
      <c r="P7" s="16"/>
      <c r="Q7" s="16"/>
      <c r="R7" s="16"/>
      <c r="S7" s="16"/>
      <c r="T7" s="16"/>
      <c r="U7" s="16"/>
    </row>
    <row r="8" spans="1:29" ht="15" thickBot="1">
      <c r="A8" s="16"/>
      <c r="B8" s="19" t="s">
        <v>112</v>
      </c>
      <c r="C8" s="207"/>
      <c r="D8" s="207"/>
      <c r="E8" s="207"/>
      <c r="F8" s="207"/>
      <c r="G8" s="207"/>
      <c r="H8" s="208"/>
      <c r="I8" s="20"/>
      <c r="J8" s="21"/>
      <c r="K8" s="22"/>
      <c r="L8" s="18"/>
      <c r="M8" s="16"/>
      <c r="N8" s="16"/>
      <c r="O8" s="16"/>
      <c r="P8" s="16"/>
      <c r="Q8" s="16"/>
      <c r="R8" s="16"/>
      <c r="S8" s="16"/>
      <c r="T8" s="16"/>
      <c r="U8" s="16"/>
      <c r="AA8" s="131" t="s">
        <v>21</v>
      </c>
      <c r="AB8" s="131" t="s">
        <v>73</v>
      </c>
      <c r="AC8" s="131" t="s">
        <v>1</v>
      </c>
    </row>
    <row r="9" spans="1:29" ht="15.75" customHeight="1">
      <c r="A9" s="16"/>
      <c r="B9" s="19" t="s">
        <v>113</v>
      </c>
      <c r="C9" s="207"/>
      <c r="D9" s="207"/>
      <c r="E9" s="207"/>
      <c r="F9" s="207"/>
      <c r="G9" s="207"/>
      <c r="H9" s="208"/>
      <c r="I9" s="221" t="s">
        <v>285</v>
      </c>
      <c r="J9" s="222"/>
      <c r="K9" s="223"/>
      <c r="L9" s="18"/>
      <c r="M9" s="16"/>
      <c r="N9" s="16"/>
      <c r="O9" s="16"/>
      <c r="P9" s="16"/>
      <c r="Q9" s="16"/>
      <c r="R9" s="16"/>
      <c r="S9" s="16"/>
      <c r="T9" s="16"/>
      <c r="U9" s="16"/>
      <c r="AB9" s="131" t="s">
        <v>74</v>
      </c>
      <c r="AC9" s="131" t="s">
        <v>59</v>
      </c>
    </row>
    <row r="10" spans="1:29" ht="16.5" customHeight="1" thickBot="1">
      <c r="A10" s="16"/>
      <c r="B10" s="19" t="s">
        <v>208</v>
      </c>
      <c r="C10" s="194"/>
      <c r="D10" s="195"/>
      <c r="E10" s="19" t="s">
        <v>207</v>
      </c>
      <c r="F10" s="215"/>
      <c r="G10" s="216"/>
      <c r="H10" s="217"/>
      <c r="I10" s="224"/>
      <c r="J10" s="225"/>
      <c r="K10" s="226"/>
      <c r="L10" s="18"/>
      <c r="M10" s="16"/>
      <c r="N10" s="16"/>
      <c r="O10" s="16"/>
      <c r="P10" s="16"/>
      <c r="Q10" s="16"/>
      <c r="R10" s="16"/>
      <c r="S10" s="16"/>
      <c r="T10" s="16"/>
      <c r="U10" s="16"/>
      <c r="AB10" s="131" t="s">
        <v>20</v>
      </c>
      <c r="AC10" s="131" t="s">
        <v>3</v>
      </c>
    </row>
    <row r="11" spans="1:29" ht="20.25" customHeight="1" thickBot="1">
      <c r="A11" s="16"/>
      <c r="B11" s="214" t="s">
        <v>72</v>
      </c>
      <c r="C11" s="214"/>
      <c r="D11" s="214"/>
      <c r="E11" s="214"/>
      <c r="F11" s="214"/>
      <c r="G11" s="214"/>
      <c r="H11" s="214"/>
      <c r="I11" s="224"/>
      <c r="J11" s="225"/>
      <c r="K11" s="226"/>
      <c r="L11" s="18"/>
      <c r="M11" s="16"/>
      <c r="N11" s="16"/>
      <c r="O11" s="16"/>
      <c r="P11" s="16"/>
      <c r="Q11" s="16"/>
      <c r="R11" s="16"/>
      <c r="S11" s="16"/>
      <c r="T11" s="16"/>
      <c r="U11" s="16"/>
      <c r="AB11" s="131" t="s">
        <v>11</v>
      </c>
      <c r="AC11" s="131" t="s">
        <v>5</v>
      </c>
    </row>
    <row r="12" spans="1:29" ht="72" thickBot="1">
      <c r="A12" s="16"/>
      <c r="B12" s="99" t="s">
        <v>43</v>
      </c>
      <c r="C12" s="45" t="s">
        <v>53</v>
      </c>
      <c r="D12" s="45" t="s">
        <v>310</v>
      </c>
      <c r="E12" s="45" t="s">
        <v>224</v>
      </c>
      <c r="F12" s="45" t="s">
        <v>79</v>
      </c>
      <c r="G12" s="45" t="s">
        <v>54</v>
      </c>
      <c r="H12" s="46" t="s">
        <v>95</v>
      </c>
      <c r="I12" s="225"/>
      <c r="J12" s="225"/>
      <c r="K12" s="226"/>
      <c r="L12" s="18"/>
      <c r="M12" s="16"/>
      <c r="N12" s="16"/>
      <c r="O12" s="16"/>
      <c r="P12" s="16"/>
      <c r="Q12" s="16"/>
      <c r="R12" s="16"/>
      <c r="S12" s="16"/>
      <c r="T12" s="16"/>
      <c r="U12" s="16"/>
      <c r="AB12" s="131" t="s">
        <v>15</v>
      </c>
      <c r="AC12" s="131" t="s">
        <v>313</v>
      </c>
    </row>
    <row r="13" spans="1:29" ht="23.25" customHeight="1" thickBot="1">
      <c r="A13" s="16"/>
      <c r="B13" s="160" t="s">
        <v>21</v>
      </c>
      <c r="C13" s="161" t="str">
        <f>VLOOKUP("Milk",$B$203:$L$960,2,FALSE)</f>
        <v>pounds</v>
      </c>
      <c r="D13" s="162"/>
      <c r="E13" s="163">
        <f>IF(D14="",ROUND(D13/153*122,0),IF(G14&gt;122,ROUND(D13/153*122,0),ROUND(D13/153*G14,0)))</f>
        <v>0</v>
      </c>
      <c r="F13" s="164">
        <f>IF(AND(D13="",E13=""),"",D13+E13)</f>
        <v>0</v>
      </c>
      <c r="G13" s="165">
        <f>IF(D13="","",VLOOKUP("Milk",$B$203:$L$960,4,FALSE))</f>
      </c>
      <c r="H13" s="166">
        <f>IF(G13="",0,ROUND(VLOOKUP(B13,B204:O10000,12,FALSE)*F13*G13,2))</f>
        <v>0</v>
      </c>
      <c r="I13" s="224"/>
      <c r="J13" s="225"/>
      <c r="K13" s="226"/>
      <c r="L13" s="16"/>
      <c r="M13" s="16"/>
      <c r="N13" s="16"/>
      <c r="O13" s="23">
        <v>44074</v>
      </c>
      <c r="P13" s="16"/>
      <c r="Q13" s="16"/>
      <c r="R13" s="16"/>
      <c r="S13" s="16"/>
      <c r="T13" s="16"/>
      <c r="U13" s="16"/>
      <c r="AC13" s="131" t="s">
        <v>6</v>
      </c>
    </row>
    <row r="14" spans="1:29" ht="121.5" customHeight="1" thickBot="1">
      <c r="A14" s="16"/>
      <c r="B14" s="209" t="s">
        <v>264</v>
      </c>
      <c r="C14" s="210"/>
      <c r="D14" s="72"/>
      <c r="E14" s="212" t="s">
        <v>270</v>
      </c>
      <c r="F14" s="213"/>
      <c r="G14" s="24">
        <f>O15</f>
      </c>
      <c r="H14" s="25"/>
      <c r="I14" s="227"/>
      <c r="J14" s="228"/>
      <c r="K14" s="229"/>
      <c r="L14" s="16"/>
      <c r="M14" s="16"/>
      <c r="N14" s="16"/>
      <c r="O14" s="16">
        <f>IF(D14="","",D14)</f>
      </c>
      <c r="P14" s="16"/>
      <c r="Q14" s="16"/>
      <c r="R14" s="16"/>
      <c r="S14" s="16"/>
      <c r="T14" s="16"/>
      <c r="U14" s="16"/>
      <c r="AC14" s="131" t="s">
        <v>8</v>
      </c>
    </row>
    <row r="15" spans="1:29" ht="10.5" customHeight="1" hidden="1">
      <c r="A15" s="16"/>
      <c r="B15" s="211"/>
      <c r="C15" s="211"/>
      <c r="I15" s="16"/>
      <c r="K15" s="16"/>
      <c r="L15" s="16"/>
      <c r="M15" s="16"/>
      <c r="N15" s="16"/>
      <c r="O15" s="16">
        <f>IF(O14="","",IF(O14-O13&gt;122,122,IF(O14-O13&lt;0,"",O14-O13)))</f>
      </c>
      <c r="P15" s="16"/>
      <c r="Q15" s="16"/>
      <c r="R15" s="16"/>
      <c r="S15" s="16"/>
      <c r="T15" s="16"/>
      <c r="U15" s="16"/>
      <c r="AC15" s="131" t="s">
        <v>9</v>
      </c>
    </row>
    <row r="16" spans="1:29" ht="28.5" hidden="1">
      <c r="A16" s="16"/>
      <c r="I16" s="16"/>
      <c r="K16" s="16"/>
      <c r="L16" s="16"/>
      <c r="M16" s="16"/>
      <c r="N16" s="16"/>
      <c r="O16" s="16"/>
      <c r="P16" s="16"/>
      <c r="Q16" s="16"/>
      <c r="R16" s="16"/>
      <c r="S16" s="16"/>
      <c r="T16" s="16"/>
      <c r="U16" s="16"/>
      <c r="AC16" s="131" t="s">
        <v>10</v>
      </c>
    </row>
    <row r="17" spans="1:29" ht="28.5" customHeight="1" thickBot="1">
      <c r="A17" s="16"/>
      <c r="B17" s="214" t="s">
        <v>100</v>
      </c>
      <c r="C17" s="214"/>
      <c r="D17" s="214"/>
      <c r="E17" s="214"/>
      <c r="F17" s="214"/>
      <c r="G17" s="214"/>
      <c r="H17" s="214"/>
      <c r="I17" s="42"/>
      <c r="K17" s="16"/>
      <c r="L17" s="16"/>
      <c r="M17" s="16"/>
      <c r="N17" s="16"/>
      <c r="O17" s="16"/>
      <c r="P17" s="16"/>
      <c r="Q17" s="16"/>
      <c r="R17" s="16"/>
      <c r="S17" s="16"/>
      <c r="T17" s="16"/>
      <c r="U17" s="16"/>
      <c r="AC17" s="131" t="s">
        <v>12</v>
      </c>
    </row>
    <row r="18" spans="1:29" ht="44.25" customHeight="1" thickBot="1">
      <c r="A18" s="16"/>
      <c r="B18" s="129" t="s">
        <v>43</v>
      </c>
      <c r="C18" s="130" t="s">
        <v>53</v>
      </c>
      <c r="D18" s="130" t="s">
        <v>66</v>
      </c>
      <c r="E18" s="130" t="s">
        <v>287</v>
      </c>
      <c r="F18" s="130" t="s">
        <v>79</v>
      </c>
      <c r="G18" s="130" t="s">
        <v>54</v>
      </c>
      <c r="H18" s="26" t="s">
        <v>95</v>
      </c>
      <c r="I18" s="42"/>
      <c r="K18" s="16"/>
      <c r="L18" s="16"/>
      <c r="M18" s="16"/>
      <c r="N18" s="16"/>
      <c r="O18" s="16"/>
      <c r="P18" s="16"/>
      <c r="Q18" s="16"/>
      <c r="R18" s="16"/>
      <c r="S18" s="16"/>
      <c r="T18" s="16"/>
      <c r="U18" s="16"/>
      <c r="V18" s="130" t="s">
        <v>87</v>
      </c>
      <c r="AC18" s="131" t="s">
        <v>13</v>
      </c>
    </row>
    <row r="19" spans="1:29" ht="15">
      <c r="A19" s="16"/>
      <c r="B19" s="27" t="s">
        <v>73</v>
      </c>
      <c r="C19" s="28" t="str">
        <f>VLOOKUP(B19,$B$203:$L$960,2,FALSE)</f>
        <v>head</v>
      </c>
      <c r="D19" s="73"/>
      <c r="E19" s="121">
        <f>IF(D19="","",VLOOKUP(B19,$B$203:$L$960,5,FALSE))</f>
      </c>
      <c r="F19" s="126">
        <f>IF(D19="","",IF(V19="",E19*D19,V19*E19))</f>
      </c>
      <c r="G19" s="30">
        <f>IF(D19="","",VLOOKUP(B19,$B$203:$L$960,4,FALSE))</f>
      </c>
      <c r="H19" s="31">
        <f>IF(F19="","",ROUND(F19*G19,2))</f>
      </c>
      <c r="I19" s="42"/>
      <c r="K19" s="16"/>
      <c r="L19" s="16"/>
      <c r="M19" s="16"/>
      <c r="N19" s="16"/>
      <c r="O19" s="16"/>
      <c r="P19" s="16"/>
      <c r="Q19" s="16"/>
      <c r="R19" s="16"/>
      <c r="S19" s="16"/>
      <c r="T19" s="16"/>
      <c r="U19" s="16"/>
      <c r="V19" s="147"/>
      <c r="AC19" s="131" t="s">
        <v>14</v>
      </c>
    </row>
    <row r="20" spans="1:29" ht="15" customHeight="1">
      <c r="A20" s="16"/>
      <c r="B20" s="32" t="s">
        <v>11</v>
      </c>
      <c r="C20" s="33" t="str">
        <f>VLOOKUP(B20,$B$203:$L$960,2,FALSE)</f>
        <v>pounds</v>
      </c>
      <c r="D20" s="74"/>
      <c r="E20" s="122">
        <f>IF(D20="","",VLOOKUP(B20,$B$203:$L$960,5,FALSE))</f>
      </c>
      <c r="F20" s="127">
        <f>IF(D20="","",IF(V20="",E20*D20,V20*E20))</f>
      </c>
      <c r="G20" s="35">
        <f>IF(D20="","",VLOOKUP(B20,$B$203:$L$960,4,FALSE))</f>
      </c>
      <c r="H20" s="36">
        <f>IF(F20="","",ROUND(F20*G20,2))</f>
      </c>
      <c r="I20" s="42"/>
      <c r="K20" s="16"/>
      <c r="L20" s="16"/>
      <c r="M20" s="16"/>
      <c r="N20" s="16"/>
      <c r="O20" s="16"/>
      <c r="P20" s="16"/>
      <c r="Q20" s="16"/>
      <c r="R20" s="16"/>
      <c r="S20" s="16"/>
      <c r="T20" s="16"/>
      <c r="U20" s="16"/>
      <c r="V20" s="148"/>
      <c r="AC20" s="131" t="s">
        <v>16</v>
      </c>
    </row>
    <row r="21" spans="1:29" ht="14.25">
      <c r="A21" s="16"/>
      <c r="B21" s="32" t="s">
        <v>15</v>
      </c>
      <c r="C21" s="33" t="str">
        <f>VLOOKUP(B21,$B$203:$L$960,2,FALSE)</f>
        <v>pounds</v>
      </c>
      <c r="D21" s="74"/>
      <c r="E21" s="122">
        <f>IF(D21="","",VLOOKUP(B21,$B$203:$L$960,5,FALSE))</f>
      </c>
      <c r="F21" s="127">
        <f>IF(D21="","",IF(V21="",E21*D21,V21*E21))</f>
      </c>
      <c r="G21" s="35">
        <f>IF(D21="","",VLOOKUP(B21,$B$203:$L$960,4,FALSE))</f>
      </c>
      <c r="H21" s="36">
        <f>IF(F21="","",ROUND(F21*G21,2))</f>
      </c>
      <c r="I21" s="42"/>
      <c r="K21" s="16"/>
      <c r="L21" s="16"/>
      <c r="M21" s="16"/>
      <c r="N21" s="16"/>
      <c r="O21" s="16"/>
      <c r="P21" s="16"/>
      <c r="Q21" s="16"/>
      <c r="R21" s="16"/>
      <c r="S21" s="16"/>
      <c r="T21" s="16"/>
      <c r="U21" s="16"/>
      <c r="V21" s="148"/>
      <c r="AC21" s="131" t="s">
        <v>17</v>
      </c>
    </row>
    <row r="22" spans="1:29" ht="14.25">
      <c r="A22" s="16"/>
      <c r="B22" s="32" t="s">
        <v>20</v>
      </c>
      <c r="C22" s="33" t="str">
        <f>VLOOKUP(B22,$B$203:$L$960,2,FALSE)</f>
        <v>pounds</v>
      </c>
      <c r="D22" s="74"/>
      <c r="E22" s="122">
        <f>IF(D22="","",VLOOKUP(B22,$B$203:$L$960,5,FALSE))</f>
      </c>
      <c r="F22" s="127">
        <f>IF(D22="","",IF(V22="",E22*D22,V22*E22))</f>
      </c>
      <c r="G22" s="35">
        <f>IF(D22="","",VLOOKUP(B22,$B$203:$L$960,4,FALSE))</f>
      </c>
      <c r="H22" s="36">
        <f>IF(F22="","",ROUND(F22*G22,2))</f>
      </c>
      <c r="I22" s="42"/>
      <c r="K22" s="16"/>
      <c r="L22" s="16"/>
      <c r="M22" s="16"/>
      <c r="N22" s="16"/>
      <c r="O22" s="16"/>
      <c r="P22" s="16"/>
      <c r="Q22" s="16"/>
      <c r="R22" s="16"/>
      <c r="S22" s="16"/>
      <c r="T22" s="16"/>
      <c r="U22" s="16"/>
      <c r="V22" s="148"/>
      <c r="AC22" s="131" t="s">
        <v>18</v>
      </c>
    </row>
    <row r="23" spans="1:29" ht="17.25" customHeight="1" thickBot="1">
      <c r="A23" s="16"/>
      <c r="B23" s="37" t="s">
        <v>74</v>
      </c>
      <c r="C23" s="38" t="str">
        <f>VLOOKUP(B23,$B$203:$L$960,2,FALSE)</f>
        <v>dozen</v>
      </c>
      <c r="D23" s="75"/>
      <c r="E23" s="123">
        <f>IF(D23="","",VLOOKUP(B23,$B$203:$L$960,5,FALSE))</f>
      </c>
      <c r="F23" s="128">
        <f>IF(D23="","",IF(V23="",E23*D23,V23*E23))</f>
      </c>
      <c r="G23" s="40">
        <f>IF(D23="","",VLOOKUP(B23,$B$203:$L$960,4,FALSE))</f>
      </c>
      <c r="H23" s="41">
        <f>IF(F23="","",ROUND(F23*G23,2))</f>
      </c>
      <c r="I23" s="42"/>
      <c r="K23" s="16"/>
      <c r="L23" s="16"/>
      <c r="M23" s="16"/>
      <c r="N23" s="16"/>
      <c r="O23" s="16"/>
      <c r="P23" s="16"/>
      <c r="Q23" s="16"/>
      <c r="R23" s="16"/>
      <c r="S23" s="16"/>
      <c r="T23" s="16"/>
      <c r="U23" s="16"/>
      <c r="V23" s="149"/>
      <c r="AC23" s="131" t="s">
        <v>61</v>
      </c>
    </row>
    <row r="24" spans="1:29" ht="14.25">
      <c r="A24" s="16"/>
      <c r="B24" s="42"/>
      <c r="C24" s="42"/>
      <c r="D24" s="42"/>
      <c r="E24" s="42"/>
      <c r="F24" s="42"/>
      <c r="G24" s="43" t="s">
        <v>94</v>
      </c>
      <c r="H24" s="44">
        <f>SUM(H19:H23)</f>
        <v>0</v>
      </c>
      <c r="I24" s="42"/>
      <c r="K24" s="16"/>
      <c r="L24" s="16"/>
      <c r="M24" s="16"/>
      <c r="N24" s="16"/>
      <c r="O24" s="16"/>
      <c r="P24" s="16"/>
      <c r="Q24" s="16"/>
      <c r="R24" s="16"/>
      <c r="S24" s="16"/>
      <c r="T24" s="16"/>
      <c r="U24" s="16"/>
      <c r="V24" s="42"/>
      <c r="AC24" s="131" t="s">
        <v>19</v>
      </c>
    </row>
    <row r="25" spans="1:29" ht="23.25" customHeight="1" thickBot="1">
      <c r="A25" s="16"/>
      <c r="B25" s="214" t="s">
        <v>286</v>
      </c>
      <c r="C25" s="214"/>
      <c r="D25" s="214"/>
      <c r="E25" s="214"/>
      <c r="F25" s="214"/>
      <c r="G25" s="214"/>
      <c r="H25" s="214"/>
      <c r="I25" s="42"/>
      <c r="K25" s="16"/>
      <c r="L25" s="16"/>
      <c r="M25" s="16"/>
      <c r="N25" s="16"/>
      <c r="O25" s="16"/>
      <c r="P25" s="16"/>
      <c r="Q25" s="16"/>
      <c r="R25" s="16"/>
      <c r="S25" s="16"/>
      <c r="T25" s="16"/>
      <c r="U25" s="16"/>
      <c r="AC25" s="131" t="s">
        <v>307</v>
      </c>
    </row>
    <row r="26" spans="1:29" ht="111.75" customHeight="1" thickBot="1">
      <c r="A26" s="16"/>
      <c r="B26" s="129" t="s">
        <v>50</v>
      </c>
      <c r="C26" s="130" t="s">
        <v>53</v>
      </c>
      <c r="D26" s="130" t="s">
        <v>93</v>
      </c>
      <c r="E26" s="45" t="s">
        <v>79</v>
      </c>
      <c r="F26" s="45" t="s">
        <v>54</v>
      </c>
      <c r="G26" s="46" t="s">
        <v>95</v>
      </c>
      <c r="H26" s="42"/>
      <c r="I26" s="42"/>
      <c r="K26" s="16"/>
      <c r="L26" s="16"/>
      <c r="M26" s="16"/>
      <c r="N26" s="16"/>
      <c r="O26" s="16"/>
      <c r="P26" s="16"/>
      <c r="Q26" s="16"/>
      <c r="R26" s="16"/>
      <c r="S26" s="16"/>
      <c r="T26" s="16"/>
      <c r="U26" s="16"/>
      <c r="V26" s="130" t="str">
        <f>"COC Adjusted "&amp;D26</f>
        <v>COC Adjusted Inventory (excluding Breeding Stock)
(Highest on a date between April 16, 2020 - Sept. 1, 2020)</v>
      </c>
      <c r="AC26" s="131" t="s">
        <v>23</v>
      </c>
    </row>
    <row r="27" spans="1:29" ht="14.25">
      <c r="A27" s="16"/>
      <c r="B27" s="47" t="s">
        <v>269</v>
      </c>
      <c r="C27" s="28" t="str">
        <f>VLOOKUP(B27,$B$203:$L$960,2,FALSE)</f>
        <v>head</v>
      </c>
      <c r="D27" s="73"/>
      <c r="E27" s="29">
        <f>IF(D27="","",IF(V27="",D27,V27))</f>
      </c>
      <c r="F27" s="30">
        <f>IF(D27="","",VLOOKUP(B27,$B$203:$L$960,6,FALSE))</f>
      </c>
      <c r="G27" s="31">
        <f>IF(E27="","",ROUND(E27*F27,2))</f>
      </c>
      <c r="H27" s="42"/>
      <c r="I27" s="42"/>
      <c r="K27" s="16"/>
      <c r="L27" s="16"/>
      <c r="M27" s="16"/>
      <c r="N27" s="16"/>
      <c r="O27" s="16"/>
      <c r="P27" s="16"/>
      <c r="Q27" s="16"/>
      <c r="R27" s="16"/>
      <c r="S27" s="16"/>
      <c r="T27" s="16"/>
      <c r="U27" s="16"/>
      <c r="V27" s="150"/>
      <c r="AC27" s="131" t="s">
        <v>24</v>
      </c>
    </row>
    <row r="28" spans="1:29" ht="14.25">
      <c r="A28" s="16"/>
      <c r="B28" s="48" t="s">
        <v>67</v>
      </c>
      <c r="C28" s="33" t="str">
        <f>VLOOKUP(B28,$B$203:$L$960,2,FALSE)</f>
        <v>head</v>
      </c>
      <c r="D28" s="74"/>
      <c r="E28" s="34">
        <f>IF(D28="","",IF(V28="",D28,V28))</f>
      </c>
      <c r="F28" s="35">
        <f>IF(D28="","",VLOOKUP(B28,$B$203:$L$960,6,FALSE))</f>
      </c>
      <c r="G28" s="36">
        <f>IF(E28="","",ROUND(E28*F28,2))</f>
      </c>
      <c r="H28" s="42"/>
      <c r="I28" s="42"/>
      <c r="K28" s="16"/>
      <c r="L28" s="16"/>
      <c r="M28" s="16"/>
      <c r="N28" s="16"/>
      <c r="O28" s="16"/>
      <c r="P28" s="16"/>
      <c r="Q28" s="16"/>
      <c r="R28" s="16"/>
      <c r="S28" s="16"/>
      <c r="T28" s="16"/>
      <c r="U28" s="16"/>
      <c r="V28" s="151"/>
      <c r="AC28" s="131" t="s">
        <v>25</v>
      </c>
    </row>
    <row r="29" spans="1:29" ht="15" thickBot="1">
      <c r="A29" s="16"/>
      <c r="B29" s="49" t="s">
        <v>68</v>
      </c>
      <c r="C29" s="38" t="str">
        <f>VLOOKUP(B29,$B$203:$L$960,2,FALSE)</f>
        <v>head</v>
      </c>
      <c r="D29" s="75"/>
      <c r="E29" s="39">
        <f>IF(D29="","",IF(V29="",D29,V29))</f>
      </c>
      <c r="F29" s="40">
        <f>IF(D29="","",VLOOKUP(B29,$B$203:$L$960,6,FALSE))</f>
      </c>
      <c r="G29" s="41">
        <f>IF(E29="","",ROUND(E29*F29,2))</f>
      </c>
      <c r="H29" s="42"/>
      <c r="I29" s="42"/>
      <c r="K29" s="16"/>
      <c r="L29" s="16"/>
      <c r="M29" s="16"/>
      <c r="N29" s="16"/>
      <c r="O29" s="16"/>
      <c r="P29" s="16"/>
      <c r="Q29" s="16"/>
      <c r="R29" s="16"/>
      <c r="S29" s="16"/>
      <c r="T29" s="16"/>
      <c r="U29" s="16"/>
      <c r="V29" s="152"/>
      <c r="AC29" s="131" t="s">
        <v>26</v>
      </c>
    </row>
    <row r="30" spans="1:29" ht="15" customHeight="1">
      <c r="A30" s="16"/>
      <c r="B30" s="42"/>
      <c r="C30" s="42"/>
      <c r="D30" s="42"/>
      <c r="E30" s="42"/>
      <c r="F30" s="43" t="s">
        <v>94</v>
      </c>
      <c r="G30" s="44">
        <f>SUM(G27:G29)</f>
        <v>0</v>
      </c>
      <c r="H30" s="42"/>
      <c r="I30" s="42"/>
      <c r="K30" s="16"/>
      <c r="L30" s="16"/>
      <c r="M30" s="16"/>
      <c r="N30" s="16"/>
      <c r="O30" s="16"/>
      <c r="P30" s="16"/>
      <c r="Q30" s="16"/>
      <c r="R30" s="16"/>
      <c r="S30" s="16"/>
      <c r="T30" s="16"/>
      <c r="U30" s="16"/>
      <c r="V30" s="42"/>
      <c r="AC30" s="131" t="s">
        <v>28</v>
      </c>
    </row>
    <row r="31" spans="1:29" ht="30" customHeight="1" thickBot="1">
      <c r="A31" s="16"/>
      <c r="B31" s="206" t="s">
        <v>246</v>
      </c>
      <c r="C31" s="206"/>
      <c r="D31" s="206"/>
      <c r="E31" s="206"/>
      <c r="F31" s="206"/>
      <c r="G31" s="206"/>
      <c r="H31" s="206"/>
      <c r="I31" s="42"/>
      <c r="K31" s="16"/>
      <c r="L31" s="16"/>
      <c r="M31" s="16"/>
      <c r="N31" s="16"/>
      <c r="O31" s="16"/>
      <c r="P31" s="16"/>
      <c r="Q31" s="16"/>
      <c r="R31" s="16"/>
      <c r="S31" s="16"/>
      <c r="T31" s="16"/>
      <c r="U31" s="16"/>
      <c r="AC31" s="131" t="s">
        <v>29</v>
      </c>
    </row>
    <row r="32" spans="1:29" ht="43.5" thickBot="1">
      <c r="A32" s="16"/>
      <c r="B32" s="193" t="s">
        <v>43</v>
      </c>
      <c r="C32" s="205"/>
      <c r="D32" s="205"/>
      <c r="E32" s="480" t="s">
        <v>51</v>
      </c>
      <c r="F32" s="480" t="s">
        <v>79</v>
      </c>
      <c r="G32" s="26" t="s">
        <v>95</v>
      </c>
      <c r="H32" s="50" t="s">
        <v>96</v>
      </c>
      <c r="I32" s="42"/>
      <c r="K32" s="16"/>
      <c r="L32" s="16"/>
      <c r="M32" s="16"/>
      <c r="N32" s="16"/>
      <c r="O32" s="16"/>
      <c r="P32" s="16"/>
      <c r="Q32" s="16"/>
      <c r="R32" s="16"/>
      <c r="S32" s="16"/>
      <c r="T32" s="16"/>
      <c r="U32" s="16"/>
      <c r="V32" s="130" t="s">
        <v>267</v>
      </c>
      <c r="AC32" s="132" t="s">
        <v>30</v>
      </c>
    </row>
    <row r="33" spans="1:29" ht="15" customHeight="1">
      <c r="A33" s="16"/>
      <c r="B33" s="481" t="s">
        <v>2</v>
      </c>
      <c r="C33" s="482"/>
      <c r="D33" s="482"/>
      <c r="E33" s="76"/>
      <c r="F33" s="190">
        <f>IF(V33="",E33,V33)</f>
        <v>0</v>
      </c>
      <c r="G33" s="489">
        <f>C42+E42+G42+I42+L42</f>
        <v>0</v>
      </c>
      <c r="H33" s="486">
        <f>C48+E48+G48+I48+L48</f>
        <v>0</v>
      </c>
      <c r="I33" s="42"/>
      <c r="K33" s="16"/>
      <c r="L33" s="16"/>
      <c r="M33" s="16"/>
      <c r="N33" s="16"/>
      <c r="O33" s="16"/>
      <c r="P33" s="16"/>
      <c r="Q33" s="16"/>
      <c r="R33" s="16"/>
      <c r="S33" s="16"/>
      <c r="T33" s="16"/>
      <c r="U33" s="16"/>
      <c r="V33" s="153"/>
      <c r="AC33" s="131" t="s">
        <v>31</v>
      </c>
    </row>
    <row r="34" spans="1:29" ht="13.5" customHeight="1">
      <c r="A34" s="16"/>
      <c r="B34" s="483" t="s">
        <v>316</v>
      </c>
      <c r="C34" s="479"/>
      <c r="D34" s="479"/>
      <c r="E34" s="77"/>
      <c r="F34" s="191">
        <f>IF(V34="",E34,V34)</f>
        <v>0</v>
      </c>
      <c r="G34" s="490"/>
      <c r="H34" s="487"/>
      <c r="I34" s="42"/>
      <c r="K34" s="51"/>
      <c r="L34" s="51"/>
      <c r="M34" s="51"/>
      <c r="N34" s="16"/>
      <c r="O34" s="16"/>
      <c r="P34" s="16"/>
      <c r="Q34" s="16"/>
      <c r="R34" s="16"/>
      <c r="S34" s="16"/>
      <c r="T34" s="16"/>
      <c r="U34" s="16"/>
      <c r="V34" s="154"/>
      <c r="AC34" s="131" t="s">
        <v>32</v>
      </c>
    </row>
    <row r="35" spans="1:29" ht="15" customHeight="1">
      <c r="A35" s="16"/>
      <c r="B35" s="483" t="s">
        <v>69</v>
      </c>
      <c r="C35" s="479"/>
      <c r="D35" s="479"/>
      <c r="E35" s="77"/>
      <c r="F35" s="191">
        <f>IF(V35="",E35,V35)</f>
        <v>0</v>
      </c>
      <c r="G35" s="490"/>
      <c r="H35" s="487"/>
      <c r="I35" s="42"/>
      <c r="K35" s="51"/>
      <c r="L35" s="51"/>
      <c r="M35" s="51"/>
      <c r="N35" s="16"/>
      <c r="O35" s="16"/>
      <c r="P35" s="16"/>
      <c r="Q35" s="16"/>
      <c r="R35" s="16"/>
      <c r="S35" s="16"/>
      <c r="T35" s="16"/>
      <c r="U35" s="16"/>
      <c r="V35" s="154"/>
      <c r="AC35" s="131" t="s">
        <v>33</v>
      </c>
    </row>
    <row r="36" spans="1:29" ht="15" customHeight="1">
      <c r="A36" s="16"/>
      <c r="B36" s="483" t="s">
        <v>284</v>
      </c>
      <c r="C36" s="479"/>
      <c r="D36" s="479"/>
      <c r="E36" s="77"/>
      <c r="F36" s="191">
        <f>IF(V36="",E36,V36)</f>
        <v>0</v>
      </c>
      <c r="G36" s="490"/>
      <c r="H36" s="487"/>
      <c r="I36" s="42"/>
      <c r="K36" s="51"/>
      <c r="L36" s="51"/>
      <c r="M36" s="51"/>
      <c r="N36" s="16"/>
      <c r="O36" s="16"/>
      <c r="P36" s="16"/>
      <c r="Q36" s="16"/>
      <c r="R36" s="16"/>
      <c r="S36" s="16"/>
      <c r="T36" s="16"/>
      <c r="U36" s="16"/>
      <c r="V36" s="154"/>
      <c r="AC36" s="131" t="s">
        <v>35</v>
      </c>
    </row>
    <row r="37" spans="1:29" ht="15" customHeight="1" thickBot="1">
      <c r="A37" s="16"/>
      <c r="B37" s="484" t="s">
        <v>71</v>
      </c>
      <c r="C37" s="485"/>
      <c r="D37" s="485"/>
      <c r="E37" s="192"/>
      <c r="F37" s="58">
        <f>IF(V37="",E37,V37)</f>
        <v>0</v>
      </c>
      <c r="G37" s="490"/>
      <c r="H37" s="487"/>
      <c r="I37" s="42"/>
      <c r="K37" s="51"/>
      <c r="L37" s="51"/>
      <c r="M37" s="51"/>
      <c r="N37" s="16"/>
      <c r="O37" s="16"/>
      <c r="P37" s="16"/>
      <c r="Q37" s="16"/>
      <c r="R37" s="16"/>
      <c r="S37" s="16"/>
      <c r="T37" s="16"/>
      <c r="U37" s="16"/>
      <c r="V37" s="154"/>
      <c r="AC37" s="131" t="s">
        <v>36</v>
      </c>
    </row>
    <row r="38" spans="1:29" ht="15" customHeight="1" thickBot="1">
      <c r="A38" s="16"/>
      <c r="B38" s="491"/>
      <c r="C38" s="492"/>
      <c r="D38" s="492"/>
      <c r="E38" s="493" t="s">
        <v>101</v>
      </c>
      <c r="F38" s="495">
        <f>SUM(F33:F37)</f>
        <v>0</v>
      </c>
      <c r="G38" s="494"/>
      <c r="H38" s="488"/>
      <c r="I38" s="42"/>
      <c r="K38" s="16"/>
      <c r="L38" s="16"/>
      <c r="M38" s="16"/>
      <c r="N38" s="16"/>
      <c r="O38" s="16"/>
      <c r="P38" s="16"/>
      <c r="Q38" s="16"/>
      <c r="R38" s="16"/>
      <c r="S38" s="16"/>
      <c r="T38" s="16"/>
      <c r="U38" s="16"/>
      <c r="AC38" s="131" t="s">
        <v>37</v>
      </c>
    </row>
    <row r="39" spans="1:29" ht="15" thickBot="1">
      <c r="A39" s="16"/>
      <c r="B39" s="52"/>
      <c r="C39" s="53"/>
      <c r="D39" s="53"/>
      <c r="E39" s="42"/>
      <c r="F39" s="42"/>
      <c r="G39" s="53"/>
      <c r="H39" s="54"/>
      <c r="I39" s="42"/>
      <c r="J39" s="42"/>
      <c r="K39" s="42"/>
      <c r="L39" s="42"/>
      <c r="M39" s="16"/>
      <c r="N39" s="16"/>
      <c r="O39" s="16"/>
      <c r="P39" s="16"/>
      <c r="Q39" s="16"/>
      <c r="R39" s="16"/>
      <c r="S39" s="16"/>
      <c r="T39" s="16"/>
      <c r="U39" s="16"/>
      <c r="AC39" s="131" t="s">
        <v>308</v>
      </c>
    </row>
    <row r="40" spans="1:29" ht="27" customHeight="1" thickBot="1">
      <c r="A40" s="16"/>
      <c r="B40" s="241" t="s">
        <v>114</v>
      </c>
      <c r="C40" s="242"/>
      <c r="D40" s="241" t="s">
        <v>115</v>
      </c>
      <c r="E40" s="242"/>
      <c r="F40" s="241" t="s">
        <v>116</v>
      </c>
      <c r="G40" s="242"/>
      <c r="H40" s="241" t="s">
        <v>117</v>
      </c>
      <c r="I40" s="242"/>
      <c r="J40" s="25"/>
      <c r="K40" s="241" t="s">
        <v>118</v>
      </c>
      <c r="L40" s="242"/>
      <c r="M40" s="16"/>
      <c r="N40" s="16"/>
      <c r="O40" s="16"/>
      <c r="P40" s="16"/>
      <c r="Q40" s="16"/>
      <c r="R40" s="16"/>
      <c r="S40" s="16"/>
      <c r="T40" s="16"/>
      <c r="U40" s="16"/>
      <c r="AC40" s="131" t="s">
        <v>38</v>
      </c>
    </row>
    <row r="41" spans="1:29" ht="78.75" customHeight="1">
      <c r="A41" s="16"/>
      <c r="B41" s="55" t="s">
        <v>104</v>
      </c>
      <c r="C41" s="56" t="s">
        <v>102</v>
      </c>
      <c r="D41" s="55" t="s">
        <v>103</v>
      </c>
      <c r="E41" s="56" t="s">
        <v>108</v>
      </c>
      <c r="F41" s="55" t="s">
        <v>105</v>
      </c>
      <c r="G41" s="56" t="s">
        <v>109</v>
      </c>
      <c r="H41" s="55" t="s">
        <v>106</v>
      </c>
      <c r="I41" s="56" t="s">
        <v>110</v>
      </c>
      <c r="J41" s="42"/>
      <c r="K41" s="55" t="s">
        <v>107</v>
      </c>
      <c r="L41" s="56" t="s">
        <v>111</v>
      </c>
      <c r="M41" s="16"/>
      <c r="N41" s="16"/>
      <c r="O41" s="16"/>
      <c r="P41" s="16"/>
      <c r="Q41" s="16"/>
      <c r="R41" s="16"/>
      <c r="S41" s="16"/>
      <c r="T41" s="16"/>
      <c r="U41" s="16"/>
      <c r="AC41" s="131" t="s">
        <v>309</v>
      </c>
    </row>
    <row r="42" spans="1:29" ht="29.25" thickBot="1">
      <c r="A42" s="16"/>
      <c r="B42" s="57">
        <f>IF($F$38&lt;$Q$201+0.000001,F38,IF($F$38&gt;$Q$201,$Q$201,""))</f>
        <v>0</v>
      </c>
      <c r="C42" s="58">
        <f>ROUND(B42*0.106,2)</f>
        <v>0</v>
      </c>
      <c r="D42" s="59">
        <f>IF($F$38&lt;$Q$201,0,IF($F$38&lt;$Q$202+0.0000001,(F38-$Q$201),IF($F$38&gt;$Q$202,($Q$202-$Q$201),"")))</f>
        <v>0</v>
      </c>
      <c r="E42" s="58">
        <f>ROUND(D42*0.099,2)</f>
        <v>0</v>
      </c>
      <c r="F42" s="59">
        <f>IF($F$38&lt;$Q$202,0,IF($F$38&lt;$Q$203+0.000001,F38-$Q$202,IF($F$38&gt;$Q$203,($Q203-$Q$202),"")))</f>
        <v>0</v>
      </c>
      <c r="G42" s="58">
        <f>ROUND(F42*0.097,2)</f>
        <v>0</v>
      </c>
      <c r="H42" s="59">
        <f>IF($F$38&lt;$Q$203,0,IF($F$38&lt;$Q$204+0.0000001,(F38-$Q$203),IF($F$38&gt;$Q$204,($Q204-$Q$203),"")))</f>
        <v>0</v>
      </c>
      <c r="I42" s="58">
        <f>ROUND(H42*0.09,2)</f>
        <v>0</v>
      </c>
      <c r="J42" s="60"/>
      <c r="K42" s="59">
        <f>IF($F$38&lt;$Q$204,0,IF($F$38&lt;$Q$205+0.00001,(F38-$Q$204),IF($F$38&gt;$Q$205,($Q205-$Q$204),"")))</f>
        <v>0</v>
      </c>
      <c r="L42" s="58">
        <f>ROUND(K42*0.088,2)</f>
        <v>0</v>
      </c>
      <c r="M42" s="16"/>
      <c r="N42" s="16"/>
      <c r="O42" s="16"/>
      <c r="P42" s="16"/>
      <c r="Q42" s="16"/>
      <c r="R42" s="16"/>
      <c r="S42" s="16"/>
      <c r="T42" s="16"/>
      <c r="U42" s="16"/>
      <c r="AC42" s="131" t="s">
        <v>40</v>
      </c>
    </row>
    <row r="43" spans="1:29" ht="17.25" customHeight="1" thickBot="1">
      <c r="A43" s="16"/>
      <c r="B43" s="244" t="s">
        <v>119</v>
      </c>
      <c r="C43" s="245"/>
      <c r="D43" s="245"/>
      <c r="E43" s="245"/>
      <c r="F43" s="245"/>
      <c r="G43" s="246"/>
      <c r="H43" s="61"/>
      <c r="I43" s="62"/>
      <c r="J43" s="63"/>
      <c r="K43" s="61"/>
      <c r="L43" s="64"/>
      <c r="M43" s="16"/>
      <c r="N43" s="16"/>
      <c r="O43" s="16"/>
      <c r="P43" s="16"/>
      <c r="Q43" s="16"/>
      <c r="R43" s="16"/>
      <c r="S43" s="16"/>
      <c r="T43" s="16"/>
      <c r="U43" s="16"/>
      <c r="AC43" s="131" t="s">
        <v>41</v>
      </c>
    </row>
    <row r="44" spans="1:29" ht="43.5" thickBot="1">
      <c r="A44" s="16"/>
      <c r="B44" s="218" t="s">
        <v>43</v>
      </c>
      <c r="C44" s="219"/>
      <c r="D44" s="129" t="s">
        <v>51</v>
      </c>
      <c r="E44" s="129" t="s">
        <v>79</v>
      </c>
      <c r="F44" s="26" t="s">
        <v>96</v>
      </c>
      <c r="G44" s="61"/>
      <c r="H44" s="61"/>
      <c r="I44" s="62"/>
      <c r="J44" s="63"/>
      <c r="K44" s="61"/>
      <c r="L44" s="64"/>
      <c r="M44" s="16"/>
      <c r="N44" s="16"/>
      <c r="O44" s="16"/>
      <c r="P44" s="16"/>
      <c r="Q44" s="16"/>
      <c r="R44" s="16"/>
      <c r="S44" s="16"/>
      <c r="T44" s="16"/>
      <c r="U44" s="16"/>
      <c r="V44" s="26" t="s">
        <v>52</v>
      </c>
      <c r="AC44" s="131" t="s">
        <v>42</v>
      </c>
    </row>
    <row r="45" spans="1:29" ht="43.5" thickBot="1">
      <c r="A45" s="16"/>
      <c r="B45" s="247" t="s">
        <v>27</v>
      </c>
      <c r="C45" s="248"/>
      <c r="D45" s="78"/>
      <c r="E45" s="65">
        <f>IF(D45="",0,IF(V45="",D45,V45))</f>
        <v>0</v>
      </c>
      <c r="F45" s="66">
        <f>C48+E48+G48+I48+L48</f>
        <v>0</v>
      </c>
      <c r="G45" s="42"/>
      <c r="H45" s="42"/>
      <c r="I45" s="67"/>
      <c r="J45" s="42"/>
      <c r="K45" s="42"/>
      <c r="L45" s="42"/>
      <c r="M45" s="16"/>
      <c r="N45" s="16"/>
      <c r="P45" s="16"/>
      <c r="Q45" s="16"/>
      <c r="R45" s="16"/>
      <c r="S45" s="16"/>
      <c r="T45" s="16"/>
      <c r="U45" s="16"/>
      <c r="V45" s="155"/>
      <c r="AC45" s="131" t="s">
        <v>57</v>
      </c>
    </row>
    <row r="46" spans="1:21" ht="29.25" customHeight="1" thickBot="1">
      <c r="A46" s="16"/>
      <c r="B46" s="241" t="s">
        <v>114</v>
      </c>
      <c r="C46" s="243"/>
      <c r="D46" s="241" t="s">
        <v>115</v>
      </c>
      <c r="E46" s="243"/>
      <c r="F46" s="241" t="s">
        <v>116</v>
      </c>
      <c r="G46" s="243"/>
      <c r="H46" s="241" t="s">
        <v>117</v>
      </c>
      <c r="I46" s="243"/>
      <c r="J46" s="25"/>
      <c r="K46" s="241" t="s">
        <v>118</v>
      </c>
      <c r="L46" s="242"/>
      <c r="M46" s="16"/>
      <c r="N46" s="16"/>
      <c r="P46" s="16"/>
      <c r="Q46" s="16"/>
      <c r="R46" s="16"/>
      <c r="S46" s="16"/>
      <c r="T46" s="16"/>
      <c r="U46" s="16"/>
    </row>
    <row r="47" spans="1:21" ht="72" thickBot="1">
      <c r="A47" s="16"/>
      <c r="B47" s="68" t="str">
        <f aca="true" t="shared" si="0" ref="B47:L47">B41</f>
        <v>Tier 1 Payment Quantity
(Sales - $0-$49,999)</v>
      </c>
      <c r="C47" s="68" t="str">
        <f t="shared" si="0"/>
        <v>Estimated Gross Payment 
(10.6% Factor)</v>
      </c>
      <c r="D47" s="68" t="str">
        <f>D41</f>
        <v>Tier 2 Payment Quantity
(Sales $50,000 - $99,999)</v>
      </c>
      <c r="E47" s="68" t="str">
        <f t="shared" si="0"/>
        <v>Estimated Gross Payment 
(9.9% Factor)</v>
      </c>
      <c r="F47" s="68" t="str">
        <f t="shared" si="0"/>
        <v>Tier 3 Payment Quantity
(Sales - $100,000-$499,999)</v>
      </c>
      <c r="G47" s="68" t="str">
        <f t="shared" si="0"/>
        <v>Estimated Gross Payment 
(9.7% Factor)</v>
      </c>
      <c r="H47" s="68" t="str">
        <f t="shared" si="0"/>
        <v>Tier 3 Payment Quantity
(Sales - $500,000-$999,999)</v>
      </c>
      <c r="I47" s="68" t="str">
        <f t="shared" si="0"/>
        <v>Estimated Gross Payment 
(9.0% Factor)</v>
      </c>
      <c r="J47" s="68">
        <f t="shared" si="0"/>
        <v>0</v>
      </c>
      <c r="K47" s="68" t="str">
        <f t="shared" si="0"/>
        <v>Tier 3 Payment Quantity
(Sales - $1,000,000-$999,999,999)</v>
      </c>
      <c r="L47" s="69" t="str">
        <f t="shared" si="0"/>
        <v>Estimated Gross Payment 
(8.8% Factor)</v>
      </c>
      <c r="M47" s="16"/>
      <c r="N47" s="16"/>
      <c r="P47" s="16"/>
      <c r="Q47" s="16"/>
      <c r="R47" s="16"/>
      <c r="S47" s="16"/>
      <c r="T47" s="16"/>
      <c r="U47" s="16"/>
    </row>
    <row r="48" spans="1:21" ht="15" thickBot="1">
      <c r="A48" s="16"/>
      <c r="B48" s="57">
        <f>IF($E$45&lt;$Q$201+0.000001,E45,IF($E$45&gt;$Q$201,$Q$201,""))</f>
        <v>0</v>
      </c>
      <c r="C48" s="58">
        <f>ROUND(B48*0.106,2)</f>
        <v>0</v>
      </c>
      <c r="D48" s="59">
        <f>IF($E$45&lt;$Q$201,0,IF($E$45&lt;$Q$202+0.0000001,(E45-$Q$201),IF($E$45&gt;$Q$202,($Q$202-$Q$201),"")))</f>
        <v>0</v>
      </c>
      <c r="E48" s="58">
        <f>ROUND(D48*0.099,2)</f>
        <v>0</v>
      </c>
      <c r="F48" s="59">
        <f>IF($E$45&lt;$Q$202,0,IF($E$45&lt;$Q$203+0.000001,E45-$Q$202,IF($E$45&gt;$Q$203,($Q203-$Q$202),"")))</f>
        <v>0</v>
      </c>
      <c r="G48" s="58">
        <f>ROUND(F48*0.097,2)</f>
        <v>0</v>
      </c>
      <c r="H48" s="59">
        <f>IF($E$45&lt;$Q$203,0,IF($E$45&lt;$Q$204+0.0000001,(E45-$Q$203),IF($E$45&gt;$Q$204,($Q204-$Q$203),"")))</f>
        <v>0</v>
      </c>
      <c r="I48" s="58">
        <f>ROUND(H48*0.09,2)</f>
        <v>0</v>
      </c>
      <c r="J48" s="60"/>
      <c r="K48" s="59">
        <f>IF($E$45&lt;$Q$204,0,IF($E$45&lt;$Q$205+0.00001,(E45-$Q$204),IF($E$45&gt;$Q$205,($Q205-$Q$204),"")))</f>
        <v>0</v>
      </c>
      <c r="L48" s="58">
        <f>ROUND(K48*0.088,2)</f>
        <v>0</v>
      </c>
      <c r="M48" s="16"/>
      <c r="N48" s="16"/>
      <c r="P48" s="16"/>
      <c r="Q48" s="16"/>
      <c r="R48" s="16"/>
      <c r="S48" s="16"/>
      <c r="T48" s="16"/>
      <c r="U48" s="16"/>
    </row>
    <row r="49" spans="1:21" ht="14.25" hidden="1">
      <c r="A49" s="16"/>
      <c r="B49" s="42"/>
      <c r="C49" s="42"/>
      <c r="D49" s="42"/>
      <c r="E49" s="42"/>
      <c r="F49" s="42"/>
      <c r="G49" s="42"/>
      <c r="H49" s="42"/>
      <c r="I49" s="42"/>
      <c r="J49" s="42"/>
      <c r="K49" s="42"/>
      <c r="L49" s="16"/>
      <c r="M49" s="16"/>
      <c r="N49" s="16"/>
      <c r="P49" s="16"/>
      <c r="Q49" s="16"/>
      <c r="R49" s="16"/>
      <c r="S49" s="16"/>
      <c r="T49" s="16"/>
      <c r="U49" s="16"/>
    </row>
    <row r="50" spans="1:21" ht="14.25" hidden="1">
      <c r="A50" s="16"/>
      <c r="L50" s="16"/>
      <c r="M50" s="16"/>
      <c r="N50" s="16"/>
      <c r="P50" s="16"/>
      <c r="Q50" s="16"/>
      <c r="R50" s="16"/>
      <c r="S50" s="16"/>
      <c r="T50" s="16"/>
      <c r="U50" s="16"/>
    </row>
    <row r="51" spans="1:21" ht="14.25" hidden="1">
      <c r="A51" s="16"/>
      <c r="L51" s="16"/>
      <c r="M51" s="16"/>
      <c r="N51" s="16"/>
      <c r="P51" s="16"/>
      <c r="Q51" s="16"/>
      <c r="R51" s="16"/>
      <c r="S51" s="16"/>
      <c r="T51" s="16"/>
      <c r="U51" s="16"/>
    </row>
    <row r="52" spans="1:21" ht="15" thickBot="1">
      <c r="A52" s="16"/>
      <c r="B52" s="206" t="s">
        <v>89</v>
      </c>
      <c r="C52" s="206"/>
      <c r="D52" s="206"/>
      <c r="E52" s="206"/>
      <c r="F52" s="206"/>
      <c r="G52" s="206"/>
      <c r="H52" s="206"/>
      <c r="I52" s="206"/>
      <c r="J52" s="206"/>
      <c r="K52" s="206"/>
      <c r="L52" s="16"/>
      <c r="M52" s="16"/>
      <c r="N52" s="16"/>
      <c r="P52" s="16"/>
      <c r="Q52" s="16"/>
      <c r="R52" s="16"/>
      <c r="S52" s="16"/>
      <c r="T52" s="16"/>
      <c r="U52" s="16"/>
    </row>
    <row r="53" spans="1:21" ht="15" hidden="1" thickBot="1">
      <c r="A53" s="16"/>
      <c r="L53" s="16"/>
      <c r="M53" s="16"/>
      <c r="N53" s="16"/>
      <c r="P53" s="16"/>
      <c r="Q53" s="16"/>
      <c r="R53" s="16"/>
      <c r="S53" s="16"/>
      <c r="T53" s="16"/>
      <c r="U53" s="16"/>
    </row>
    <row r="54" spans="1:28" ht="84" customHeight="1" thickBot="1">
      <c r="A54" s="16"/>
      <c r="B54" s="129" t="s">
        <v>296</v>
      </c>
      <c r="C54" s="99" t="s">
        <v>295</v>
      </c>
      <c r="D54" s="45" t="s">
        <v>314</v>
      </c>
      <c r="E54" s="144" t="s">
        <v>315</v>
      </c>
      <c r="F54" s="99" t="s">
        <v>54</v>
      </c>
      <c r="G54" s="45" t="s">
        <v>92</v>
      </c>
      <c r="H54" s="46" t="s">
        <v>95</v>
      </c>
      <c r="I54" s="250" t="s">
        <v>268</v>
      </c>
      <c r="J54" s="250"/>
      <c r="K54" s="250"/>
      <c r="L54" s="133"/>
      <c r="M54" s="134"/>
      <c r="N54" s="16"/>
      <c r="P54" s="16"/>
      <c r="Q54" s="16"/>
      <c r="R54" s="16"/>
      <c r="S54" s="16"/>
      <c r="T54" s="16"/>
      <c r="U54" s="16"/>
      <c r="Z54" s="129" t="s">
        <v>49</v>
      </c>
      <c r="AA54" s="45" t="s">
        <v>90</v>
      </c>
      <c r="AB54" s="130" t="s">
        <v>91</v>
      </c>
    </row>
    <row r="55" spans="1:28" ht="14.25">
      <c r="A55" s="16"/>
      <c r="B55" s="79"/>
      <c r="C55" s="138"/>
      <c r="D55" s="136"/>
      <c r="E55" s="139"/>
      <c r="F55" s="145">
        <f aca="true" t="shared" si="1" ref="F55:F63">IF(B55="","",X55)</f>
      </c>
      <c r="G55" s="117">
        <f aca="true" t="shared" si="2" ref="G55:G63">IF(B55="","",IF(X55=15,"",VLOOKUP(B55,$B$200:$M$955,5,FALSE)))</f>
      </c>
      <c r="H55" s="31">
        <f aca="true" t="shared" si="3" ref="H55:H63">IF(OR(B55="",C55=""),"",IF(G55="",ROUND(AB55*F55,2),ROUND(AB55*F55*G55,2)))</f>
      </c>
      <c r="I55" s="251"/>
      <c r="J55" s="250"/>
      <c r="K55" s="250"/>
      <c r="L55" s="133"/>
      <c r="M55" s="134"/>
      <c r="N55" s="16"/>
      <c r="O55" s="131">
        <f>IF(AND(B55="",C55=""),0,1)</f>
        <v>0</v>
      </c>
      <c r="P55" s="16"/>
      <c r="Q55" s="16"/>
      <c r="R55" s="16"/>
      <c r="S55" s="16"/>
      <c r="T55" s="16"/>
      <c r="U55" s="16"/>
      <c r="V55" s="131">
        <f>VLOOKUP(B55,$B$204:$D$702,3,FALSE)</f>
        <v>0</v>
      </c>
      <c r="W55" s="131">
        <f aca="true" t="shared" si="4" ref="W55:W63">IF(B55="","",IF(ROUND(VLOOKUP(B55,$B$200:$O$956,4,FALSE)*(IF(AND(D55="",AA55=""),E55,IF(AA55="",D55,AA55))),2)&lt;15,15,ROUND(VLOOKUP(B55,$B$200:$O$956,4,FALSE)*(IF(AND(D55="",AA55=""),E55,IF(AA55="",D55,AA55))),2)))</f>
      </c>
      <c r="X55" s="131" t="e">
        <f>IF(ROUND(W55*Y55,2)&lt;15,15,W55)</f>
        <v>#VALUE!</v>
      </c>
      <c r="Y55" s="131">
        <f>VLOOKUP(B55,$B$200:$M$955,5,FALSE)</f>
        <v>0</v>
      </c>
      <c r="Z55" s="156"/>
      <c r="AA55" s="157"/>
      <c r="AB55" s="28">
        <f aca="true" t="shared" si="5" ref="AB55:AB63">IF(OR(B55="",C55=""),"",IF(Z55="",C55,Z55))</f>
      </c>
    </row>
    <row r="56" spans="1:28" ht="14.25">
      <c r="A56" s="16"/>
      <c r="B56" s="80"/>
      <c r="C56" s="140"/>
      <c r="D56" s="135"/>
      <c r="E56" s="141"/>
      <c r="F56" s="146">
        <f t="shared" si="1"/>
      </c>
      <c r="G56" s="118">
        <f t="shared" si="2"/>
      </c>
      <c r="H56" s="70">
        <f t="shared" si="3"/>
      </c>
      <c r="I56" s="251"/>
      <c r="J56" s="250"/>
      <c r="K56" s="250"/>
      <c r="L56" s="133"/>
      <c r="M56" s="134"/>
      <c r="N56" s="16"/>
      <c r="O56" s="132">
        <f aca="true" t="shared" si="6" ref="O56:O63">IF(AND(B56="",C56=""),0,1)</f>
        <v>0</v>
      </c>
      <c r="P56" s="16"/>
      <c r="Q56" s="16"/>
      <c r="R56" s="16"/>
      <c r="S56" s="16"/>
      <c r="T56" s="16"/>
      <c r="U56" s="16"/>
      <c r="V56" s="131">
        <f aca="true" t="shared" si="7" ref="V56:V63">VLOOKUP(B56,$B$204:$D$702,3,FALSE)</f>
        <v>0</v>
      </c>
      <c r="W56" s="131">
        <f t="shared" si="4"/>
      </c>
      <c r="X56" s="131" t="e">
        <f aca="true" t="shared" si="8" ref="X56:X63">IF(ROUND(W56*Y56,2)&lt;15,15,W56)</f>
        <v>#VALUE!</v>
      </c>
      <c r="Y56" s="131">
        <f aca="true" t="shared" si="9" ref="Y56:Y63">VLOOKUP(B56,$B$200:$M$955,5,FALSE)</f>
        <v>0</v>
      </c>
      <c r="Z56" s="158"/>
      <c r="AA56" s="157"/>
      <c r="AB56" s="33">
        <f t="shared" si="5"/>
      </c>
    </row>
    <row r="57" spans="1:28" ht="14.25">
      <c r="A57" s="16"/>
      <c r="B57" s="80"/>
      <c r="C57" s="140"/>
      <c r="D57" s="135"/>
      <c r="E57" s="141"/>
      <c r="F57" s="146">
        <f t="shared" si="1"/>
      </c>
      <c r="G57" s="118">
        <f t="shared" si="2"/>
      </c>
      <c r="H57" s="70">
        <f t="shared" si="3"/>
      </c>
      <c r="I57" s="251"/>
      <c r="J57" s="250"/>
      <c r="K57" s="250"/>
      <c r="L57" s="133"/>
      <c r="M57" s="134"/>
      <c r="N57" s="16"/>
      <c r="O57" s="132">
        <f t="shared" si="6"/>
        <v>0</v>
      </c>
      <c r="P57" s="16"/>
      <c r="Q57" s="16"/>
      <c r="R57" s="16"/>
      <c r="S57" s="16"/>
      <c r="T57" s="16"/>
      <c r="U57" s="16"/>
      <c r="V57" s="131">
        <f t="shared" si="7"/>
        <v>0</v>
      </c>
      <c r="W57" s="131">
        <f t="shared" si="4"/>
      </c>
      <c r="X57" s="131" t="e">
        <f t="shared" si="8"/>
        <v>#VALUE!</v>
      </c>
      <c r="Y57" s="131">
        <f t="shared" si="9"/>
        <v>0</v>
      </c>
      <c r="Z57" s="158"/>
      <c r="AA57" s="157"/>
      <c r="AB57" s="33">
        <f t="shared" si="5"/>
      </c>
    </row>
    <row r="58" spans="1:28" ht="14.25">
      <c r="A58" s="16"/>
      <c r="B58" s="80"/>
      <c r="C58" s="140"/>
      <c r="D58" s="135"/>
      <c r="E58" s="141"/>
      <c r="F58" s="146">
        <f t="shared" si="1"/>
      </c>
      <c r="G58" s="118">
        <f t="shared" si="2"/>
      </c>
      <c r="H58" s="70">
        <f t="shared" si="3"/>
      </c>
      <c r="I58" s="251"/>
      <c r="J58" s="250"/>
      <c r="K58" s="250"/>
      <c r="L58" s="133"/>
      <c r="M58" s="134"/>
      <c r="N58" s="16"/>
      <c r="O58" s="132">
        <f t="shared" si="6"/>
        <v>0</v>
      </c>
      <c r="P58" s="16"/>
      <c r="Q58" s="16"/>
      <c r="R58" s="16"/>
      <c r="S58" s="16"/>
      <c r="T58" s="16"/>
      <c r="U58" s="16"/>
      <c r="V58" s="131">
        <f t="shared" si="7"/>
        <v>0</v>
      </c>
      <c r="W58" s="131">
        <f t="shared" si="4"/>
      </c>
      <c r="X58" s="131" t="e">
        <f t="shared" si="8"/>
        <v>#VALUE!</v>
      </c>
      <c r="Y58" s="131">
        <f t="shared" si="9"/>
        <v>0</v>
      </c>
      <c r="Z58" s="158"/>
      <c r="AA58" s="157"/>
      <c r="AB58" s="33">
        <f t="shared" si="5"/>
      </c>
    </row>
    <row r="59" spans="1:28" ht="14.25">
      <c r="A59" s="16"/>
      <c r="B59" s="80"/>
      <c r="C59" s="140"/>
      <c r="D59" s="135"/>
      <c r="E59" s="141"/>
      <c r="F59" s="146">
        <f t="shared" si="1"/>
      </c>
      <c r="G59" s="118">
        <f t="shared" si="2"/>
      </c>
      <c r="H59" s="70">
        <f t="shared" si="3"/>
      </c>
      <c r="I59" s="251"/>
      <c r="J59" s="250"/>
      <c r="K59" s="250"/>
      <c r="L59" s="133"/>
      <c r="M59" s="134"/>
      <c r="N59" s="16"/>
      <c r="O59" s="132">
        <f t="shared" si="6"/>
        <v>0</v>
      </c>
      <c r="P59" s="16"/>
      <c r="Q59" s="16"/>
      <c r="R59" s="16"/>
      <c r="S59" s="16"/>
      <c r="T59" s="16"/>
      <c r="U59" s="16"/>
      <c r="V59" s="131">
        <f t="shared" si="7"/>
        <v>0</v>
      </c>
      <c r="W59" s="131">
        <f t="shared" si="4"/>
      </c>
      <c r="X59" s="131" t="e">
        <f t="shared" si="8"/>
        <v>#VALUE!</v>
      </c>
      <c r="Y59" s="131">
        <f t="shared" si="9"/>
        <v>0</v>
      </c>
      <c r="Z59" s="158"/>
      <c r="AA59" s="157"/>
      <c r="AB59" s="33">
        <f t="shared" si="5"/>
      </c>
    </row>
    <row r="60" spans="1:28" ht="14.25">
      <c r="A60" s="16"/>
      <c r="B60" s="80"/>
      <c r="C60" s="140"/>
      <c r="D60" s="135"/>
      <c r="E60" s="141"/>
      <c r="F60" s="146">
        <f t="shared" si="1"/>
      </c>
      <c r="G60" s="118">
        <f t="shared" si="2"/>
      </c>
      <c r="H60" s="70">
        <f t="shared" si="3"/>
      </c>
      <c r="I60" s="251"/>
      <c r="J60" s="250"/>
      <c r="K60" s="250"/>
      <c r="L60" s="133"/>
      <c r="M60" s="134"/>
      <c r="N60" s="16"/>
      <c r="O60" s="132">
        <f t="shared" si="6"/>
        <v>0</v>
      </c>
      <c r="P60" s="16"/>
      <c r="Q60" s="16"/>
      <c r="R60" s="16"/>
      <c r="S60" s="16"/>
      <c r="T60" s="16"/>
      <c r="U60" s="16"/>
      <c r="V60" s="131">
        <f t="shared" si="7"/>
        <v>0</v>
      </c>
      <c r="W60" s="131">
        <f t="shared" si="4"/>
      </c>
      <c r="X60" s="131" t="e">
        <f t="shared" si="8"/>
        <v>#VALUE!</v>
      </c>
      <c r="Y60" s="131">
        <f t="shared" si="9"/>
        <v>0</v>
      </c>
      <c r="Z60" s="158"/>
      <c r="AA60" s="157"/>
      <c r="AB60" s="33">
        <f t="shared" si="5"/>
      </c>
    </row>
    <row r="61" spans="1:28" ht="14.25" customHeight="1">
      <c r="A61" s="16"/>
      <c r="B61" s="80"/>
      <c r="C61" s="140"/>
      <c r="D61" s="135"/>
      <c r="E61" s="141"/>
      <c r="F61" s="146">
        <f t="shared" si="1"/>
      </c>
      <c r="G61" s="118">
        <f t="shared" si="2"/>
      </c>
      <c r="H61" s="70">
        <f t="shared" si="3"/>
      </c>
      <c r="I61" s="251"/>
      <c r="J61" s="250"/>
      <c r="K61" s="250"/>
      <c r="L61" s="133"/>
      <c r="M61" s="134"/>
      <c r="N61" s="16"/>
      <c r="O61" s="132">
        <f t="shared" si="6"/>
        <v>0</v>
      </c>
      <c r="P61" s="16"/>
      <c r="Q61" s="16"/>
      <c r="R61" s="16"/>
      <c r="S61" s="16"/>
      <c r="T61" s="16"/>
      <c r="U61" s="16"/>
      <c r="V61" s="131">
        <f t="shared" si="7"/>
        <v>0</v>
      </c>
      <c r="W61" s="131">
        <f t="shared" si="4"/>
      </c>
      <c r="X61" s="131" t="e">
        <f t="shared" si="8"/>
        <v>#VALUE!</v>
      </c>
      <c r="Y61" s="131">
        <f t="shared" si="9"/>
        <v>0</v>
      </c>
      <c r="Z61" s="158"/>
      <c r="AA61" s="157"/>
      <c r="AB61" s="33">
        <f t="shared" si="5"/>
      </c>
    </row>
    <row r="62" spans="1:28" ht="14.25">
      <c r="A62" s="16"/>
      <c r="B62" s="80"/>
      <c r="C62" s="140"/>
      <c r="D62" s="135"/>
      <c r="E62" s="141"/>
      <c r="F62" s="146">
        <f t="shared" si="1"/>
      </c>
      <c r="G62" s="118">
        <f t="shared" si="2"/>
      </c>
      <c r="H62" s="70">
        <f t="shared" si="3"/>
      </c>
      <c r="I62" s="251"/>
      <c r="J62" s="250"/>
      <c r="K62" s="250"/>
      <c r="L62" s="133"/>
      <c r="M62" s="134"/>
      <c r="N62" s="16"/>
      <c r="O62" s="132">
        <f t="shared" si="6"/>
        <v>0</v>
      </c>
      <c r="P62" s="16"/>
      <c r="Q62" s="16"/>
      <c r="R62" s="16"/>
      <c r="S62" s="16"/>
      <c r="T62" s="16"/>
      <c r="U62" s="16"/>
      <c r="V62" s="131">
        <f t="shared" si="7"/>
        <v>0</v>
      </c>
      <c r="W62" s="131">
        <f t="shared" si="4"/>
      </c>
      <c r="X62" s="131" t="e">
        <f t="shared" si="8"/>
        <v>#VALUE!</v>
      </c>
      <c r="Y62" s="131">
        <f t="shared" si="9"/>
        <v>0</v>
      </c>
      <c r="Z62" s="158"/>
      <c r="AA62" s="157"/>
      <c r="AB62" s="33">
        <f t="shared" si="5"/>
      </c>
    </row>
    <row r="63" spans="1:28" ht="15" thickBot="1">
      <c r="A63" s="16"/>
      <c r="B63" s="81"/>
      <c r="C63" s="142"/>
      <c r="D63" s="137"/>
      <c r="E63" s="143"/>
      <c r="F63" s="59">
        <f t="shared" si="1"/>
      </c>
      <c r="G63" s="119">
        <f t="shared" si="2"/>
      </c>
      <c r="H63" s="71">
        <f t="shared" si="3"/>
      </c>
      <c r="I63" s="251"/>
      <c r="J63" s="250"/>
      <c r="K63" s="250"/>
      <c r="L63" s="133"/>
      <c r="M63" s="134"/>
      <c r="N63" s="16"/>
      <c r="O63" s="132">
        <f t="shared" si="6"/>
        <v>0</v>
      </c>
      <c r="P63" s="16"/>
      <c r="Q63" s="16"/>
      <c r="R63" s="16"/>
      <c r="S63" s="16"/>
      <c r="T63" s="16"/>
      <c r="U63" s="16"/>
      <c r="V63" s="131">
        <f t="shared" si="7"/>
        <v>0</v>
      </c>
      <c r="W63" s="131">
        <f t="shared" si="4"/>
      </c>
      <c r="X63" s="131" t="e">
        <f t="shared" si="8"/>
        <v>#VALUE!</v>
      </c>
      <c r="Y63" s="131">
        <f t="shared" si="9"/>
        <v>0</v>
      </c>
      <c r="Z63" s="159"/>
      <c r="AA63" s="157"/>
      <c r="AB63" s="38">
        <f t="shared" si="5"/>
      </c>
    </row>
    <row r="64" spans="1:28" ht="29.25" customHeight="1">
      <c r="A64" s="16"/>
      <c r="B64" s="205" t="s">
        <v>317</v>
      </c>
      <c r="C64" s="205"/>
      <c r="D64" s="205"/>
      <c r="E64" s="205"/>
      <c r="F64" s="205"/>
      <c r="G64" s="102" t="s">
        <v>94</v>
      </c>
      <c r="H64" s="103">
        <f>SUM(H55:H63)</f>
        <v>0</v>
      </c>
      <c r="L64" s="16"/>
      <c r="M64" s="16"/>
      <c r="N64" s="16"/>
      <c r="O64" s="131">
        <f>SUM(O55:O63)</f>
        <v>0</v>
      </c>
      <c r="P64" s="16"/>
      <c r="Q64" s="16"/>
      <c r="R64" s="16"/>
      <c r="S64" s="16"/>
      <c r="T64" s="16"/>
      <c r="U64" s="16"/>
      <c r="AB64" s="103">
        <f>SUM(AB61:AB63)</f>
        <v>0</v>
      </c>
    </row>
    <row r="65" spans="1:21" ht="14.25" customHeight="1" thickBot="1">
      <c r="A65" s="16"/>
      <c r="B65" s="249" t="s">
        <v>260</v>
      </c>
      <c r="C65" s="249"/>
      <c r="D65" s="249"/>
      <c r="E65" s="249"/>
      <c r="F65" s="249"/>
      <c r="G65" s="249"/>
      <c r="H65" s="249"/>
      <c r="I65" s="249"/>
      <c r="J65" s="249"/>
      <c r="K65" s="249"/>
      <c r="L65" s="16"/>
      <c r="M65" s="16"/>
      <c r="N65" s="16"/>
      <c r="P65" s="16"/>
      <c r="Q65" s="16"/>
      <c r="R65" s="16"/>
      <c r="S65" s="16"/>
      <c r="T65" s="16"/>
      <c r="U65" s="16"/>
    </row>
    <row r="66" spans="1:21" ht="24.75" customHeight="1">
      <c r="A66" s="16"/>
      <c r="B66" s="197"/>
      <c r="C66" s="198"/>
      <c r="D66" s="203" t="s">
        <v>261</v>
      </c>
      <c r="E66" s="204"/>
      <c r="F66" s="204"/>
      <c r="G66" s="204"/>
      <c r="H66" s="204"/>
      <c r="I66" s="204"/>
      <c r="J66" s="204"/>
      <c r="K66" s="204"/>
      <c r="L66" s="16"/>
      <c r="M66" s="16"/>
      <c r="N66" s="16"/>
      <c r="P66" s="16"/>
      <c r="Q66" s="16"/>
      <c r="R66" s="16"/>
      <c r="S66" s="16"/>
      <c r="T66" s="16"/>
      <c r="U66" s="16"/>
    </row>
    <row r="67" spans="1:21" ht="24.75" customHeight="1">
      <c r="A67" s="16"/>
      <c r="B67" s="199"/>
      <c r="C67" s="200"/>
      <c r="D67" s="203"/>
      <c r="E67" s="204"/>
      <c r="F67" s="204"/>
      <c r="G67" s="204"/>
      <c r="H67" s="204"/>
      <c r="I67" s="204"/>
      <c r="J67" s="204"/>
      <c r="K67" s="204"/>
      <c r="L67" s="16"/>
      <c r="M67" s="16"/>
      <c r="N67" s="16"/>
      <c r="P67" s="16"/>
      <c r="Q67" s="16"/>
      <c r="R67" s="16"/>
      <c r="S67" s="16"/>
      <c r="T67" s="16"/>
      <c r="U67" s="16"/>
    </row>
    <row r="68" spans="1:21" ht="24.75" customHeight="1" thickBot="1">
      <c r="A68" s="16"/>
      <c r="B68" s="201"/>
      <c r="C68" s="202"/>
      <c r="D68" s="203"/>
      <c r="E68" s="204"/>
      <c r="F68" s="204"/>
      <c r="G68" s="204"/>
      <c r="H68" s="204"/>
      <c r="I68" s="204"/>
      <c r="J68" s="204"/>
      <c r="K68" s="204"/>
      <c r="L68" s="16"/>
      <c r="M68" s="16"/>
      <c r="N68" s="16"/>
      <c r="P68" s="16"/>
      <c r="Q68" s="16"/>
      <c r="R68" s="16"/>
      <c r="S68" s="16"/>
      <c r="T68" s="16"/>
      <c r="U68" s="16"/>
    </row>
    <row r="69" spans="1:21" ht="14.25">
      <c r="A69" s="16"/>
      <c r="B69" s="16"/>
      <c r="C69" s="16"/>
      <c r="D69" s="16"/>
      <c r="E69" s="16"/>
      <c r="F69" s="16"/>
      <c r="G69" s="16"/>
      <c r="H69" s="16"/>
      <c r="I69" s="16"/>
      <c r="J69" s="16"/>
      <c r="K69" s="16"/>
      <c r="L69" s="16"/>
      <c r="M69" s="16"/>
      <c r="N69" s="16"/>
      <c r="P69" s="16"/>
      <c r="Q69" s="16"/>
      <c r="R69" s="16"/>
      <c r="S69" s="16"/>
      <c r="T69" s="16"/>
      <c r="U69" s="16"/>
    </row>
    <row r="70" spans="1:21" ht="14.25">
      <c r="A70" s="16"/>
      <c r="B70" s="196" t="s">
        <v>98</v>
      </c>
      <c r="C70" s="196"/>
      <c r="D70" s="196"/>
      <c r="E70" s="196"/>
      <c r="F70" s="196"/>
      <c r="G70" s="196"/>
      <c r="H70" s="196"/>
      <c r="I70" s="196"/>
      <c r="J70" s="196"/>
      <c r="K70" s="196"/>
      <c r="L70" s="16"/>
      <c r="M70" s="16"/>
      <c r="N70" s="16"/>
      <c r="P70" s="16"/>
      <c r="Q70" s="16"/>
      <c r="R70" s="16"/>
      <c r="S70" s="16"/>
      <c r="T70" s="16"/>
      <c r="U70" s="16"/>
    </row>
    <row r="71" spans="1:21" ht="40.5" customHeight="1">
      <c r="A71" s="16"/>
      <c r="B71" s="196"/>
      <c r="C71" s="196"/>
      <c r="D71" s="196"/>
      <c r="E71" s="196"/>
      <c r="F71" s="196"/>
      <c r="G71" s="196"/>
      <c r="H71" s="196"/>
      <c r="I71" s="196"/>
      <c r="J71" s="196"/>
      <c r="K71" s="196"/>
      <c r="L71" s="16"/>
      <c r="M71" s="16"/>
      <c r="N71" s="16"/>
      <c r="P71" s="16"/>
      <c r="Q71" s="16"/>
      <c r="R71" s="16"/>
      <c r="S71" s="16"/>
      <c r="T71" s="16"/>
      <c r="U71" s="16"/>
    </row>
    <row r="72" spans="1:21" ht="21.75" customHeight="1">
      <c r="A72" s="16"/>
      <c r="B72" s="196"/>
      <c r="C72" s="196"/>
      <c r="D72" s="196"/>
      <c r="E72" s="196"/>
      <c r="F72" s="196"/>
      <c r="G72" s="196"/>
      <c r="H72" s="196"/>
      <c r="I72" s="196"/>
      <c r="J72" s="196"/>
      <c r="K72" s="196"/>
      <c r="L72" s="16"/>
      <c r="M72" s="16"/>
      <c r="N72" s="16"/>
      <c r="P72" s="16"/>
      <c r="Q72" s="16"/>
      <c r="R72" s="16"/>
      <c r="S72" s="16"/>
      <c r="T72" s="16"/>
      <c r="U72" s="16"/>
    </row>
    <row r="73" spans="1:21" ht="14.25">
      <c r="A73" s="16"/>
      <c r="B73" s="196"/>
      <c r="C73" s="196"/>
      <c r="D73" s="196"/>
      <c r="E73" s="196"/>
      <c r="F73" s="196"/>
      <c r="G73" s="196"/>
      <c r="H73" s="196"/>
      <c r="I73" s="196"/>
      <c r="J73" s="196"/>
      <c r="K73" s="196"/>
      <c r="L73" s="16"/>
      <c r="M73" s="16"/>
      <c r="N73" s="16"/>
      <c r="P73" s="16"/>
      <c r="Q73" s="16"/>
      <c r="R73" s="16"/>
      <c r="S73" s="16"/>
      <c r="T73" s="16"/>
      <c r="U73" s="16"/>
    </row>
    <row r="74" spans="1:21" ht="14.25">
      <c r="A74" s="16"/>
      <c r="B74" s="16"/>
      <c r="C74" s="16"/>
      <c r="D74" s="16"/>
      <c r="E74" s="16"/>
      <c r="F74" s="16"/>
      <c r="G74" s="16"/>
      <c r="H74" s="16"/>
      <c r="I74" s="16"/>
      <c r="J74" s="16"/>
      <c r="K74" s="16"/>
      <c r="L74" s="16"/>
      <c r="M74" s="16"/>
      <c r="N74" s="16"/>
      <c r="P74" s="16"/>
      <c r="Q74" s="16"/>
      <c r="R74" s="16"/>
      <c r="S74" s="16"/>
      <c r="T74" s="16"/>
      <c r="U74" s="16"/>
    </row>
    <row r="75" spans="1:21" ht="14.25">
      <c r="A75" s="16"/>
      <c r="B75" s="16"/>
      <c r="C75" s="16"/>
      <c r="D75" s="16"/>
      <c r="E75" s="16"/>
      <c r="F75" s="16"/>
      <c r="G75" s="16"/>
      <c r="H75" s="16"/>
      <c r="I75" s="16"/>
      <c r="J75" s="16"/>
      <c r="K75" s="16"/>
      <c r="L75" s="16"/>
      <c r="M75" s="16"/>
      <c r="N75" s="16"/>
      <c r="P75" s="16"/>
      <c r="Q75" s="16"/>
      <c r="R75" s="16"/>
      <c r="S75" s="16"/>
      <c r="T75" s="16"/>
      <c r="U75" s="16"/>
    </row>
    <row r="76" spans="1:21" ht="14.25">
      <c r="A76" s="16"/>
      <c r="B76" s="16"/>
      <c r="C76" s="16"/>
      <c r="D76" s="16"/>
      <c r="E76" s="16"/>
      <c r="F76" s="16"/>
      <c r="G76" s="16"/>
      <c r="H76" s="16"/>
      <c r="I76" s="16"/>
      <c r="J76" s="16"/>
      <c r="K76" s="16"/>
      <c r="L76" s="16"/>
      <c r="M76" s="16"/>
      <c r="N76" s="16"/>
      <c r="P76" s="16"/>
      <c r="Q76" s="16"/>
      <c r="R76" s="16"/>
      <c r="S76" s="16"/>
      <c r="T76" s="16"/>
      <c r="U76" s="16"/>
    </row>
    <row r="77" spans="1:21" ht="14.25">
      <c r="A77" s="16"/>
      <c r="B77" s="16"/>
      <c r="C77" s="16"/>
      <c r="D77" s="16"/>
      <c r="E77" s="16"/>
      <c r="F77" s="16"/>
      <c r="G77" s="16"/>
      <c r="H77" s="16"/>
      <c r="I77" s="16"/>
      <c r="J77" s="16"/>
      <c r="K77" s="16"/>
      <c r="L77" s="16"/>
      <c r="M77" s="16"/>
      <c r="N77" s="16"/>
      <c r="P77" s="16"/>
      <c r="Q77" s="16"/>
      <c r="R77" s="16"/>
      <c r="S77" s="16"/>
      <c r="T77" s="16"/>
      <c r="U77" s="16"/>
    </row>
    <row r="78" spans="1:21" ht="14.25">
      <c r="A78" s="16"/>
      <c r="B78" s="16"/>
      <c r="C78" s="16"/>
      <c r="D78" s="16"/>
      <c r="E78" s="16"/>
      <c r="F78" s="16"/>
      <c r="G78" s="16"/>
      <c r="H78" s="16"/>
      <c r="I78" s="16"/>
      <c r="J78" s="16"/>
      <c r="K78" s="16"/>
      <c r="L78" s="16"/>
      <c r="M78" s="16"/>
      <c r="N78" s="16"/>
      <c r="P78" s="16"/>
      <c r="Q78" s="16"/>
      <c r="R78" s="16"/>
      <c r="S78" s="16"/>
      <c r="T78" s="16"/>
      <c r="U78" s="16"/>
    </row>
    <row r="79" spans="1:21" ht="14.25">
      <c r="A79" s="16"/>
      <c r="B79" s="16"/>
      <c r="C79" s="16"/>
      <c r="D79" s="16"/>
      <c r="E79" s="16"/>
      <c r="F79" s="16"/>
      <c r="G79" s="16"/>
      <c r="H79" s="16"/>
      <c r="I79" s="16"/>
      <c r="J79" s="16"/>
      <c r="K79" s="16"/>
      <c r="L79" s="16"/>
      <c r="M79" s="16"/>
      <c r="N79" s="16"/>
      <c r="P79" s="16"/>
      <c r="Q79" s="16"/>
      <c r="R79" s="16"/>
      <c r="S79" s="16"/>
      <c r="T79" s="16"/>
      <c r="U79" s="16"/>
    </row>
    <row r="80" spans="1:21" ht="14.25">
      <c r="A80" s="16"/>
      <c r="B80" s="16"/>
      <c r="C80" s="16"/>
      <c r="D80" s="16"/>
      <c r="E80" s="16"/>
      <c r="F80" s="16"/>
      <c r="G80" s="16"/>
      <c r="H80" s="16"/>
      <c r="I80" s="16"/>
      <c r="J80" s="16"/>
      <c r="K80" s="16"/>
      <c r="L80" s="16"/>
      <c r="M80" s="16"/>
      <c r="N80" s="16"/>
      <c r="P80" s="16"/>
      <c r="Q80" s="16"/>
      <c r="R80" s="16"/>
      <c r="S80" s="16"/>
      <c r="T80" s="16"/>
      <c r="U80" s="16"/>
    </row>
    <row r="81" spans="1:21" ht="14.25">
      <c r="A81" s="16"/>
      <c r="B81" s="16"/>
      <c r="C81" s="16"/>
      <c r="D81" s="16"/>
      <c r="E81" s="16"/>
      <c r="F81" s="16"/>
      <c r="G81" s="16"/>
      <c r="H81" s="16"/>
      <c r="I81" s="16"/>
      <c r="J81" s="16"/>
      <c r="K81" s="16"/>
      <c r="L81" s="16"/>
      <c r="M81" s="16"/>
      <c r="N81" s="16"/>
      <c r="O81" s="16"/>
      <c r="P81" s="16"/>
      <c r="Q81" s="16"/>
      <c r="R81" s="16"/>
      <c r="S81" s="16"/>
      <c r="T81" s="16"/>
      <c r="U81" s="16"/>
    </row>
    <row r="82" spans="1:21" ht="14.25">
      <c r="A82" s="16"/>
      <c r="B82" s="16"/>
      <c r="C82" s="16"/>
      <c r="D82" s="16"/>
      <c r="E82" s="16"/>
      <c r="F82" s="16"/>
      <c r="G82" s="16"/>
      <c r="H82" s="16"/>
      <c r="I82" s="16"/>
      <c r="J82" s="16"/>
      <c r="K82" s="16"/>
      <c r="L82" s="16"/>
      <c r="M82" s="16"/>
      <c r="N82" s="16"/>
      <c r="O82" s="16"/>
      <c r="P82" s="16"/>
      <c r="Q82" s="16"/>
      <c r="R82" s="16"/>
      <c r="S82" s="16"/>
      <c r="T82" s="16"/>
      <c r="U82" s="16"/>
    </row>
    <row r="83" spans="1:21" ht="14.25">
      <c r="A83" s="16"/>
      <c r="B83" s="16"/>
      <c r="C83" s="16"/>
      <c r="D83" s="16"/>
      <c r="E83" s="16"/>
      <c r="F83" s="16"/>
      <c r="G83" s="16"/>
      <c r="H83" s="16"/>
      <c r="I83" s="16"/>
      <c r="J83" s="16"/>
      <c r="K83" s="16"/>
      <c r="L83" s="16"/>
      <c r="M83" s="16"/>
      <c r="N83" s="16"/>
      <c r="O83" s="16"/>
      <c r="P83" s="16"/>
      <c r="Q83" s="16"/>
      <c r="R83" s="16"/>
      <c r="S83" s="16"/>
      <c r="T83" s="16"/>
      <c r="U83" s="16"/>
    </row>
    <row r="84" spans="1:21" ht="14.25">
      <c r="A84" s="16"/>
      <c r="B84" s="16"/>
      <c r="C84" s="16"/>
      <c r="D84" s="16"/>
      <c r="E84" s="16"/>
      <c r="F84" s="16"/>
      <c r="G84" s="16"/>
      <c r="H84" s="16"/>
      <c r="I84" s="16"/>
      <c r="J84" s="16"/>
      <c r="K84" s="16"/>
      <c r="L84" s="16"/>
      <c r="M84" s="16"/>
      <c r="N84" s="16"/>
      <c r="O84" s="16"/>
      <c r="P84" s="16"/>
      <c r="Q84" s="16"/>
      <c r="R84" s="16"/>
      <c r="S84" s="16"/>
      <c r="T84" s="16"/>
      <c r="U84" s="16"/>
    </row>
    <row r="85" spans="1:21" ht="14.25">
      <c r="A85" s="16"/>
      <c r="B85" s="16"/>
      <c r="C85" s="16"/>
      <c r="D85" s="16"/>
      <c r="E85" s="16"/>
      <c r="F85" s="16"/>
      <c r="G85" s="16"/>
      <c r="H85" s="16"/>
      <c r="I85" s="16"/>
      <c r="J85" s="16"/>
      <c r="K85" s="16"/>
      <c r="L85" s="16"/>
      <c r="M85" s="16"/>
      <c r="N85" s="16"/>
      <c r="O85" s="16"/>
      <c r="P85" s="16"/>
      <c r="Q85" s="16"/>
      <c r="R85" s="16"/>
      <c r="S85" s="16"/>
      <c r="T85" s="16"/>
      <c r="U85" s="16"/>
    </row>
    <row r="199" ht="14.25" hidden="1"/>
    <row r="200" ht="14.25" hidden="1">
      <c r="P200" s="131" t="s">
        <v>88</v>
      </c>
    </row>
    <row r="201" spans="16:19" ht="14.25" hidden="1">
      <c r="P201" s="131">
        <v>1</v>
      </c>
      <c r="Q201" s="124">
        <v>49999.99</v>
      </c>
      <c r="R201" s="125">
        <v>50000</v>
      </c>
      <c r="S201" s="125">
        <v>0.106</v>
      </c>
    </row>
    <row r="202" spans="16:19" ht="14.25" hidden="1">
      <c r="P202" s="131">
        <v>2</v>
      </c>
      <c r="Q202" s="124">
        <v>99999.99</v>
      </c>
      <c r="R202" s="125">
        <v>100000</v>
      </c>
      <c r="S202" s="125">
        <v>0.099</v>
      </c>
    </row>
    <row r="203" spans="16:19" ht="14.25" hidden="1">
      <c r="P203" s="131">
        <v>3</v>
      </c>
      <c r="Q203" s="124">
        <v>499999.99</v>
      </c>
      <c r="R203" s="125">
        <v>500000</v>
      </c>
      <c r="S203" s="125">
        <v>0.097</v>
      </c>
    </row>
    <row r="204" spans="2:19" ht="14.25" hidden="1">
      <c r="B204" s="131" t="str">
        <f>PAS!A3</f>
        <v>Alfalfa</v>
      </c>
      <c r="C204" s="131" t="str">
        <f>PAS!B3</f>
        <v>acres</v>
      </c>
      <c r="D204" s="131" t="str">
        <f>PAS!C3</f>
        <v>Flat</v>
      </c>
      <c r="E204" s="131">
        <f>PAS!D3</f>
        <v>0</v>
      </c>
      <c r="F204" s="131">
        <f>PAS!E3</f>
        <v>0</v>
      </c>
      <c r="G204" s="131">
        <f>PAS!F3</f>
        <v>15</v>
      </c>
      <c r="H204" s="131">
        <f>PAS!G3</f>
        <v>0</v>
      </c>
      <c r="I204" s="131">
        <f>PAS!H3</f>
        <v>0</v>
      </c>
      <c r="J204" s="131">
        <f>PAS!I3</f>
        <v>0</v>
      </c>
      <c r="K204" s="131">
        <f>PAS!J3</f>
        <v>0</v>
      </c>
      <c r="L204" s="131">
        <f>PAS!K3</f>
        <v>0</v>
      </c>
      <c r="M204" s="131">
        <f>PAS!L3</f>
        <v>0</v>
      </c>
      <c r="P204" s="131">
        <v>4</v>
      </c>
      <c r="Q204" s="124">
        <v>999999.99</v>
      </c>
      <c r="R204" s="125">
        <v>1000000</v>
      </c>
      <c r="S204" s="125">
        <v>0.09</v>
      </c>
    </row>
    <row r="205" spans="2:19" ht="14.25" hidden="1">
      <c r="B205" s="131" t="str">
        <f>PAS!A4</f>
        <v>Amaranth grain</v>
      </c>
      <c r="C205" s="131" t="str">
        <f>PAS!B4</f>
        <v>acres</v>
      </c>
      <c r="D205" s="131" t="str">
        <f>PAS!C4</f>
        <v>Flat</v>
      </c>
      <c r="E205" s="131">
        <f>PAS!D4</f>
        <v>0</v>
      </c>
      <c r="F205" s="131">
        <f>PAS!E4</f>
        <v>0</v>
      </c>
      <c r="G205" s="131">
        <f>PAS!F4</f>
        <v>15</v>
      </c>
      <c r="H205" s="131">
        <f>PAS!G4</f>
        <v>0</v>
      </c>
      <c r="I205" s="131">
        <f>PAS!H4</f>
        <v>0</v>
      </c>
      <c r="J205" s="131">
        <f>PAS!I4</f>
        <v>0</v>
      </c>
      <c r="K205" s="131">
        <f>PAS!J4</f>
        <v>0</v>
      </c>
      <c r="L205" s="131">
        <f>PAS!K4</f>
        <v>0</v>
      </c>
      <c r="M205" s="131">
        <f>PAS!L4</f>
        <v>0</v>
      </c>
      <c r="P205" s="131">
        <v>5</v>
      </c>
      <c r="Q205" s="124">
        <v>999999999</v>
      </c>
      <c r="R205" s="125"/>
      <c r="S205" s="125">
        <v>0.088</v>
      </c>
    </row>
    <row r="206" spans="2:19" ht="14.25" hidden="1">
      <c r="B206" s="131" t="str">
        <f>PAS!A5</f>
        <v>Aquaculture</v>
      </c>
      <c r="C206" s="131">
        <f>PAS!B5</f>
        <v>0</v>
      </c>
      <c r="D206" s="131" t="str">
        <f>PAS!C5</f>
        <v>Specialty</v>
      </c>
      <c r="E206" s="131">
        <f>PAS!D5</f>
        <v>0</v>
      </c>
      <c r="F206" s="131">
        <f>PAS!E5</f>
        <v>0</v>
      </c>
      <c r="G206" s="131">
        <f>PAS!F5</f>
        <v>0</v>
      </c>
      <c r="H206" s="131">
        <f>PAS!G5</f>
        <v>0.106</v>
      </c>
      <c r="I206" s="131">
        <f>PAS!H5</f>
        <v>0.099</v>
      </c>
      <c r="J206" s="131">
        <f>PAS!I5</f>
        <v>0.097</v>
      </c>
      <c r="K206" s="131">
        <f>PAS!J5</f>
        <v>0.09</v>
      </c>
      <c r="L206" s="131">
        <f>PAS!K5</f>
        <v>0.088</v>
      </c>
      <c r="M206" s="131">
        <f>PAS!L5</f>
        <v>0</v>
      </c>
      <c r="Q206" s="125"/>
      <c r="R206" s="125"/>
      <c r="S206" s="125"/>
    </row>
    <row r="207" spans="2:13" ht="14.25" hidden="1">
      <c r="B207" s="131" t="str">
        <f>PAS!A6</f>
        <v>Barley</v>
      </c>
      <c r="C207" s="131" t="str">
        <f>PAS!B6</f>
        <v>bushels</v>
      </c>
      <c r="D207" s="131" t="str">
        <f>PAS!C6</f>
        <v>Acreage</v>
      </c>
      <c r="E207" s="131">
        <f>PAS!D6</f>
        <v>0.54</v>
      </c>
      <c r="F207" s="131">
        <f>PAS!E6</f>
        <v>0.63</v>
      </c>
      <c r="G207" s="131">
        <f>PAS!F6</f>
        <v>0</v>
      </c>
      <c r="H207" s="131">
        <f>PAS!G6</f>
        <v>0</v>
      </c>
      <c r="I207" s="131">
        <f>PAS!H6</f>
        <v>0</v>
      </c>
      <c r="J207" s="131">
        <f>PAS!I6</f>
        <v>0</v>
      </c>
      <c r="K207" s="131">
        <f>PAS!J6</f>
        <v>0</v>
      </c>
      <c r="L207" s="131">
        <f>PAS!K6</f>
        <v>0</v>
      </c>
      <c r="M207" s="131">
        <f>PAS!L6</f>
        <v>0</v>
      </c>
    </row>
    <row r="208" spans="2:13" ht="14.25" hidden="1">
      <c r="B208" s="131" t="str">
        <f>PAS!A7</f>
        <v>Broiler</v>
      </c>
      <c r="C208" s="131" t="str">
        <f>PAS!B7</f>
        <v>head</v>
      </c>
      <c r="D208" s="131" t="str">
        <f>PAS!C7</f>
        <v>Broilers and Eggs</v>
      </c>
      <c r="E208" s="131">
        <f>PAS!D7</f>
        <v>1.01</v>
      </c>
      <c r="F208" s="131">
        <f>PAS!E7</f>
        <v>0.75</v>
      </c>
      <c r="G208" s="131">
        <f>PAS!F7</f>
        <v>0</v>
      </c>
      <c r="H208" s="131">
        <f>PAS!G7</f>
        <v>0</v>
      </c>
      <c r="I208" s="131">
        <f>PAS!H7</f>
        <v>0</v>
      </c>
      <c r="J208" s="131">
        <f>PAS!I7</f>
        <v>0</v>
      </c>
      <c r="K208" s="131">
        <f>PAS!J7</f>
        <v>0</v>
      </c>
      <c r="L208" s="131">
        <f>PAS!K7</f>
        <v>0</v>
      </c>
      <c r="M208" s="131">
        <f>PAS!L7</f>
        <v>0</v>
      </c>
    </row>
    <row r="209" spans="2:13" ht="14.25" hidden="1">
      <c r="B209" s="131" t="str">
        <f>PAS!A8</f>
        <v>Buckwheat</v>
      </c>
      <c r="C209" s="131" t="str">
        <f>PAS!B8</f>
        <v>acres</v>
      </c>
      <c r="D209" s="131" t="str">
        <f>PAS!C8</f>
        <v>Flat</v>
      </c>
      <c r="E209" s="131">
        <f>PAS!D8</f>
        <v>0</v>
      </c>
      <c r="F209" s="131">
        <f>PAS!E8</f>
        <v>0</v>
      </c>
      <c r="G209" s="131">
        <f>PAS!F8</f>
        <v>15</v>
      </c>
      <c r="H209" s="131">
        <f>PAS!G8</f>
        <v>0</v>
      </c>
      <c r="I209" s="131">
        <f>PAS!H8</f>
        <v>0</v>
      </c>
      <c r="J209" s="131">
        <f>PAS!I8</f>
        <v>0</v>
      </c>
      <c r="K209" s="131">
        <f>PAS!J8</f>
        <v>0</v>
      </c>
      <c r="L209" s="131">
        <f>PAS!K8</f>
        <v>0</v>
      </c>
      <c r="M209" s="131">
        <f>PAS!L8</f>
        <v>0</v>
      </c>
    </row>
    <row r="210" spans="2:13" ht="14.25" hidden="1">
      <c r="B210" s="131" t="str">
        <f>PAS!A9</f>
        <v>Canola</v>
      </c>
      <c r="C210" s="131" t="str">
        <f>PAS!B9</f>
        <v>acres</v>
      </c>
      <c r="D210" s="131" t="str">
        <f>PAS!C9</f>
        <v>Flat</v>
      </c>
      <c r="E210" s="131">
        <f>PAS!D9</f>
        <v>0</v>
      </c>
      <c r="F210" s="131">
        <f>PAS!E9</f>
        <v>0</v>
      </c>
      <c r="G210" s="131">
        <f>PAS!F9</f>
        <v>15</v>
      </c>
      <c r="H210" s="131">
        <f>PAS!G9</f>
        <v>0</v>
      </c>
      <c r="I210" s="131">
        <f>PAS!H9</f>
        <v>0</v>
      </c>
      <c r="J210" s="131">
        <f>PAS!I9</f>
        <v>0</v>
      </c>
      <c r="K210" s="131">
        <f>PAS!J9</f>
        <v>0</v>
      </c>
      <c r="L210" s="131">
        <f>PAS!K9</f>
        <v>0</v>
      </c>
      <c r="M210" s="131">
        <f>PAS!L9</f>
        <v>0</v>
      </c>
    </row>
    <row r="211" spans="2:13" ht="14.25" hidden="1">
      <c r="B211" s="131" t="str">
        <f>PAS!A10</f>
        <v>Cattle (Beef Cattle Only)</v>
      </c>
      <c r="C211" s="131" t="str">
        <f>PAS!B10</f>
        <v>head</v>
      </c>
      <c r="D211" s="131" t="str">
        <f>PAS!C10</f>
        <v>Livestock</v>
      </c>
      <c r="E211" s="131">
        <f>PAS!D10</f>
        <v>0</v>
      </c>
      <c r="F211" s="131">
        <f>PAS!E10</f>
        <v>0</v>
      </c>
      <c r="G211" s="131">
        <f>PAS!F10</f>
        <v>55</v>
      </c>
      <c r="H211" s="131">
        <f>PAS!G10</f>
        <v>0</v>
      </c>
      <c r="I211" s="131">
        <f>PAS!H10</f>
        <v>0</v>
      </c>
      <c r="J211" s="131">
        <f>PAS!I10</f>
        <v>0</v>
      </c>
      <c r="K211" s="131">
        <f>PAS!J10</f>
        <v>0</v>
      </c>
      <c r="L211" s="131">
        <f>PAS!K10</f>
        <v>0</v>
      </c>
      <c r="M211" s="131">
        <f>PAS!L10</f>
        <v>0</v>
      </c>
    </row>
    <row r="212" spans="2:13" ht="14.25" hidden="1">
      <c r="B212" s="131" t="str">
        <f>PAS!A11</f>
        <v>Corn</v>
      </c>
      <c r="C212" s="131" t="str">
        <f>PAS!B11</f>
        <v>bushels</v>
      </c>
      <c r="D212" s="131" t="str">
        <f>PAS!C11</f>
        <v>Acreage</v>
      </c>
      <c r="E212" s="131">
        <f>PAS!D11</f>
        <v>0.58</v>
      </c>
      <c r="F212" s="131">
        <f>PAS!E11</f>
        <v>0.4</v>
      </c>
      <c r="G212" s="131">
        <f>PAS!F11</f>
        <v>0</v>
      </c>
      <c r="H212" s="131">
        <f>PAS!G11</f>
        <v>0</v>
      </c>
      <c r="I212" s="131">
        <f>PAS!H11</f>
        <v>0</v>
      </c>
      <c r="J212" s="131">
        <f>PAS!I11</f>
        <v>0</v>
      </c>
      <c r="K212" s="131">
        <f>PAS!J11</f>
        <v>0</v>
      </c>
      <c r="L212" s="131">
        <f>PAS!K11</f>
        <v>0</v>
      </c>
      <c r="M212" s="131">
        <f>PAS!L11</f>
        <v>0</v>
      </c>
    </row>
    <row r="213" spans="2:13" ht="14.25" hidden="1">
      <c r="B213" s="131" t="str">
        <f>PAS!A12</f>
        <v>Cotton, ELS</v>
      </c>
      <c r="C213" s="131" t="str">
        <f>PAS!B12</f>
        <v>acres</v>
      </c>
      <c r="D213" s="131" t="str">
        <f>PAS!C12</f>
        <v>Flat</v>
      </c>
      <c r="E213" s="131">
        <f>PAS!D12</f>
        <v>0</v>
      </c>
      <c r="F213" s="131">
        <f>PAS!E12</f>
        <v>0</v>
      </c>
      <c r="G213" s="131">
        <f>PAS!F12</f>
        <v>15</v>
      </c>
      <c r="H213" s="131">
        <f>PAS!G12</f>
        <v>0</v>
      </c>
      <c r="I213" s="131">
        <f>PAS!H12</f>
        <v>0</v>
      </c>
      <c r="J213" s="131">
        <f>PAS!I12</f>
        <v>0</v>
      </c>
      <c r="K213" s="131">
        <f>PAS!J12</f>
        <v>0</v>
      </c>
      <c r="L213" s="131">
        <f>PAS!K12</f>
        <v>0</v>
      </c>
      <c r="M213" s="131">
        <f>PAS!L12</f>
        <v>0</v>
      </c>
    </row>
    <row r="214" spans="2:13" ht="14.25" hidden="1">
      <c r="B214" s="131" t="str">
        <f>PAS!A13</f>
        <v>Cotton, Upland</v>
      </c>
      <c r="C214" s="131" t="str">
        <f>PAS!B13</f>
        <v>pounds</v>
      </c>
      <c r="D214" s="131" t="str">
        <f>PAS!C13</f>
        <v>Acreage</v>
      </c>
      <c r="E214" s="131">
        <f>PAS!D13</f>
        <v>0.08</v>
      </c>
      <c r="F214" s="131">
        <f>PAS!E13</f>
        <v>0.46</v>
      </c>
      <c r="G214" s="131">
        <f>PAS!F13</f>
        <v>0</v>
      </c>
      <c r="H214" s="131">
        <f>PAS!G13</f>
        <v>0</v>
      </c>
      <c r="I214" s="131">
        <f>PAS!H13</f>
        <v>0</v>
      </c>
      <c r="J214" s="131">
        <f>PAS!I13</f>
        <v>0</v>
      </c>
      <c r="K214" s="131">
        <f>PAS!J13</f>
        <v>0</v>
      </c>
      <c r="L214" s="131">
        <f>PAS!K13</f>
        <v>0</v>
      </c>
      <c r="M214" s="131">
        <f>PAS!L13</f>
        <v>0</v>
      </c>
    </row>
    <row r="215" spans="2:13" ht="14.25" hidden="1">
      <c r="B215" s="131" t="str">
        <f>PAS!A14</f>
        <v>Crambe</v>
      </c>
      <c r="C215" s="131" t="str">
        <f>PAS!B14</f>
        <v>acres</v>
      </c>
      <c r="D215" s="131" t="str">
        <f>PAS!C14</f>
        <v>Flat</v>
      </c>
      <c r="E215" s="131">
        <f>PAS!D14</f>
        <v>0</v>
      </c>
      <c r="F215" s="131">
        <f>PAS!E14</f>
        <v>0</v>
      </c>
      <c r="G215" s="131">
        <f>PAS!F14</f>
        <v>15</v>
      </c>
      <c r="H215" s="131">
        <f>PAS!G14</f>
        <v>0</v>
      </c>
      <c r="I215" s="131">
        <f>PAS!H14</f>
        <v>0</v>
      </c>
      <c r="J215" s="131">
        <f>PAS!I14</f>
        <v>0</v>
      </c>
      <c r="K215" s="131">
        <f>PAS!J14</f>
        <v>0</v>
      </c>
      <c r="L215" s="131">
        <f>PAS!K14</f>
        <v>0</v>
      </c>
      <c r="M215" s="131">
        <f>PAS!L14</f>
        <v>0</v>
      </c>
    </row>
    <row r="216" spans="2:13" ht="14.25" hidden="1">
      <c r="B216" s="131" t="str">
        <f>PAS!A15</f>
        <v>Crambe (Colewort)</v>
      </c>
      <c r="C216" s="131" t="str">
        <f>PAS!B15</f>
        <v>acres</v>
      </c>
      <c r="D216" s="131" t="str">
        <f>PAS!C15</f>
        <v>Flat</v>
      </c>
      <c r="E216" s="131">
        <f>PAS!D15</f>
        <v>0</v>
      </c>
      <c r="F216" s="131">
        <f>PAS!E15</f>
        <v>0</v>
      </c>
      <c r="G216" s="131">
        <f>PAS!F15</f>
        <v>15</v>
      </c>
      <c r="H216" s="131">
        <f>PAS!G15</f>
        <v>0</v>
      </c>
      <c r="I216" s="131">
        <f>PAS!H15</f>
        <v>0</v>
      </c>
      <c r="J216" s="131">
        <f>PAS!I15</f>
        <v>0</v>
      </c>
      <c r="K216" s="131">
        <f>PAS!J15</f>
        <v>0</v>
      </c>
      <c r="L216" s="131">
        <f>PAS!K15</f>
        <v>0</v>
      </c>
      <c r="M216" s="131">
        <f>PAS!L15</f>
        <v>0</v>
      </c>
    </row>
    <row r="217" spans="2:13" ht="14.25" hidden="1">
      <c r="B217" s="131" t="str">
        <f>PAS!A16</f>
        <v>Crops</v>
      </c>
      <c r="C217" s="131">
        <f>PAS!B16</f>
        <v>0</v>
      </c>
      <c r="D217" s="131" t="str">
        <f>PAS!C16</f>
        <v>Specialty</v>
      </c>
      <c r="E217" s="131">
        <f>PAS!D16</f>
        <v>0</v>
      </c>
      <c r="F217" s="131">
        <f>PAS!E16</f>
        <v>0</v>
      </c>
      <c r="G217" s="131">
        <f>PAS!F16</f>
        <v>0</v>
      </c>
      <c r="H217" s="131">
        <f>PAS!G16</f>
        <v>0.106</v>
      </c>
      <c r="I217" s="131">
        <f>PAS!H16</f>
        <v>0.099</v>
      </c>
      <c r="J217" s="131">
        <f>PAS!I16</f>
        <v>0.097</v>
      </c>
      <c r="K217" s="131">
        <f>PAS!J16</f>
        <v>0.09</v>
      </c>
      <c r="L217" s="131">
        <f>PAS!K16</f>
        <v>0.088</v>
      </c>
      <c r="M217" s="131">
        <f>PAS!L16</f>
        <v>0</v>
      </c>
    </row>
    <row r="218" spans="2:13" ht="14.25" hidden="1">
      <c r="B218" s="131" t="str">
        <f>PAS!A17</f>
        <v>Dried Eggs</v>
      </c>
      <c r="C218" s="131" t="str">
        <f>PAS!B17</f>
        <v>pounds</v>
      </c>
      <c r="D218" s="131" t="str">
        <f>PAS!C17</f>
        <v>Broilers and Eggs</v>
      </c>
      <c r="E218" s="131">
        <f>PAS!D17</f>
        <v>0.05</v>
      </c>
      <c r="F218" s="131">
        <f>PAS!E17</f>
        <v>0.75</v>
      </c>
      <c r="G218" s="131">
        <f>PAS!F17</f>
        <v>0</v>
      </c>
      <c r="H218" s="131">
        <f>PAS!G17</f>
        <v>0</v>
      </c>
      <c r="I218" s="131">
        <f>PAS!H17</f>
        <v>0</v>
      </c>
      <c r="J218" s="131">
        <f>PAS!I17</f>
        <v>0</v>
      </c>
      <c r="K218" s="131">
        <f>PAS!J17</f>
        <v>0</v>
      </c>
      <c r="L218" s="131">
        <f>PAS!K17</f>
        <v>0</v>
      </c>
      <c r="M218" s="131">
        <f>PAS!L17</f>
        <v>0</v>
      </c>
    </row>
    <row r="219" spans="2:13" ht="14.25" hidden="1">
      <c r="B219" s="131" t="str">
        <f>PAS!A18</f>
        <v>Einkorn</v>
      </c>
      <c r="C219" s="131" t="str">
        <f>PAS!B18</f>
        <v>acres</v>
      </c>
      <c r="D219" s="131" t="str">
        <f>PAS!C18</f>
        <v>Flat</v>
      </c>
      <c r="E219" s="131">
        <f>PAS!D18</f>
        <v>0</v>
      </c>
      <c r="F219" s="131">
        <f>PAS!E18</f>
        <v>0</v>
      </c>
      <c r="G219" s="131">
        <f>PAS!F18</f>
        <v>15</v>
      </c>
      <c r="H219" s="131">
        <f>PAS!G18</f>
        <v>0</v>
      </c>
      <c r="I219" s="131">
        <f>PAS!H18</f>
        <v>0</v>
      </c>
      <c r="J219" s="131">
        <f>PAS!I18</f>
        <v>0</v>
      </c>
      <c r="K219" s="131">
        <f>PAS!J18</f>
        <v>0</v>
      </c>
      <c r="L219" s="131">
        <f>PAS!K18</f>
        <v>0</v>
      </c>
      <c r="M219" s="131">
        <f>PAS!L18</f>
        <v>0</v>
      </c>
    </row>
    <row r="220" spans="2:13" ht="14.25" hidden="1">
      <c r="B220" s="131" t="str">
        <f>PAS!A19</f>
        <v>Emmer</v>
      </c>
      <c r="C220" s="131" t="str">
        <f>PAS!B19</f>
        <v>acres</v>
      </c>
      <c r="D220" s="131" t="str">
        <f>PAS!C19</f>
        <v>Flat</v>
      </c>
      <c r="E220" s="131">
        <f>PAS!D19</f>
        <v>0</v>
      </c>
      <c r="F220" s="131">
        <f>PAS!E19</f>
        <v>0</v>
      </c>
      <c r="G220" s="131">
        <f>PAS!F19</f>
        <v>15</v>
      </c>
      <c r="H220" s="131">
        <f>PAS!G19</f>
        <v>0</v>
      </c>
      <c r="I220" s="131">
        <f>PAS!H19</f>
        <v>0</v>
      </c>
      <c r="J220" s="131">
        <f>PAS!I19</f>
        <v>0</v>
      </c>
      <c r="K220" s="131">
        <f>PAS!J19</f>
        <v>0</v>
      </c>
      <c r="L220" s="131">
        <f>PAS!K19</f>
        <v>0</v>
      </c>
      <c r="M220" s="131">
        <f>PAS!L19</f>
        <v>0</v>
      </c>
    </row>
    <row r="221" spans="2:13" ht="14.25" hidden="1">
      <c r="B221" s="131" t="str">
        <f>PAS!A20</f>
        <v>Flax</v>
      </c>
      <c r="C221" s="131" t="str">
        <f>PAS!B20</f>
        <v>acres</v>
      </c>
      <c r="D221" s="131" t="str">
        <f>PAS!C20</f>
        <v>Flat</v>
      </c>
      <c r="E221" s="131">
        <f>PAS!D20</f>
        <v>0</v>
      </c>
      <c r="F221" s="131">
        <f>PAS!E20</f>
        <v>0</v>
      </c>
      <c r="G221" s="131">
        <f>PAS!F20</f>
        <v>15</v>
      </c>
      <c r="H221" s="131">
        <f>PAS!G20</f>
        <v>0</v>
      </c>
      <c r="I221" s="131">
        <f>PAS!H20</f>
        <v>0</v>
      </c>
      <c r="J221" s="131">
        <f>PAS!I20</f>
        <v>0</v>
      </c>
      <c r="K221" s="131">
        <f>PAS!J20</f>
        <v>0</v>
      </c>
      <c r="L221" s="131">
        <f>PAS!K20</f>
        <v>0</v>
      </c>
      <c r="M221" s="131">
        <f>PAS!L20</f>
        <v>0</v>
      </c>
    </row>
    <row r="222" spans="2:13" ht="14.25" hidden="1">
      <c r="B222" s="131" t="str">
        <f>PAS!A21</f>
        <v>Frozen Eggs</v>
      </c>
      <c r="C222" s="131" t="str">
        <f>PAS!B21</f>
        <v>pounds</v>
      </c>
      <c r="D222" s="131" t="str">
        <f>PAS!C21</f>
        <v>Broilers and Eggs</v>
      </c>
      <c r="E222" s="131">
        <f>PAS!D21</f>
        <v>0.14</v>
      </c>
      <c r="F222" s="131">
        <f>PAS!E21</f>
        <v>0.75</v>
      </c>
      <c r="G222" s="131">
        <f>PAS!F21</f>
        <v>0</v>
      </c>
      <c r="H222" s="131">
        <f>PAS!G21</f>
        <v>0</v>
      </c>
      <c r="I222" s="131">
        <f>PAS!H21</f>
        <v>0</v>
      </c>
      <c r="J222" s="131">
        <f>PAS!I21</f>
        <v>0</v>
      </c>
      <c r="K222" s="131">
        <f>PAS!J21</f>
        <v>0</v>
      </c>
      <c r="L222" s="131">
        <f>PAS!K21</f>
        <v>0</v>
      </c>
      <c r="M222" s="131">
        <f>PAS!L21</f>
        <v>0</v>
      </c>
    </row>
    <row r="223" spans="2:13" ht="14.25" hidden="1">
      <c r="B223" s="131" t="str">
        <f>PAS!A22</f>
        <v>Guar</v>
      </c>
      <c r="C223" s="131" t="str">
        <f>PAS!B22</f>
        <v>acres</v>
      </c>
      <c r="D223" s="131" t="str">
        <f>PAS!C22</f>
        <v>Flat</v>
      </c>
      <c r="E223" s="131">
        <f>PAS!D22</f>
        <v>0</v>
      </c>
      <c r="F223" s="131">
        <f>PAS!E22</f>
        <v>0</v>
      </c>
      <c r="G223" s="131">
        <f>PAS!F22</f>
        <v>15</v>
      </c>
      <c r="H223" s="131">
        <f>PAS!G22</f>
        <v>0</v>
      </c>
      <c r="I223" s="131">
        <f>PAS!H22</f>
        <v>0</v>
      </c>
      <c r="J223" s="131">
        <f>PAS!I22</f>
        <v>0</v>
      </c>
      <c r="K223" s="131">
        <f>PAS!J22</f>
        <v>0</v>
      </c>
      <c r="L223" s="131">
        <f>PAS!K22</f>
        <v>0</v>
      </c>
      <c r="M223" s="131">
        <f>PAS!L22</f>
        <v>0</v>
      </c>
    </row>
    <row r="224" spans="2:13" ht="14.25" hidden="1">
      <c r="B224" s="131" t="str">
        <f>PAS!A23</f>
        <v>Hemp</v>
      </c>
      <c r="C224" s="131" t="str">
        <f>PAS!B23</f>
        <v>acres</v>
      </c>
      <c r="D224" s="131" t="str">
        <f>PAS!C23</f>
        <v>Flat</v>
      </c>
      <c r="E224" s="131">
        <f>PAS!D23</f>
        <v>0</v>
      </c>
      <c r="F224" s="131">
        <f>PAS!E23</f>
        <v>0</v>
      </c>
      <c r="G224" s="131">
        <f>PAS!F23</f>
        <v>15</v>
      </c>
      <c r="H224" s="131">
        <f>PAS!G23</f>
        <v>0</v>
      </c>
      <c r="I224" s="131">
        <f>PAS!H23</f>
        <v>0</v>
      </c>
      <c r="J224" s="131">
        <f>PAS!I23</f>
        <v>0</v>
      </c>
      <c r="K224" s="131">
        <f>PAS!J23</f>
        <v>0</v>
      </c>
      <c r="L224" s="131">
        <f>PAS!K23</f>
        <v>0</v>
      </c>
      <c r="M224" s="131">
        <f>PAS!L23</f>
        <v>0</v>
      </c>
    </row>
    <row r="225" spans="2:13" ht="14.25" hidden="1">
      <c r="B225" s="131" t="str">
        <f>PAS!A24</f>
        <v>Hogs/Pigs</v>
      </c>
      <c r="C225" s="131" t="str">
        <f>PAS!B24</f>
        <v>head</v>
      </c>
      <c r="D225" s="131" t="str">
        <f>PAS!C24</f>
        <v>Livestock</v>
      </c>
      <c r="E225" s="131">
        <f>PAS!D24</f>
        <v>0</v>
      </c>
      <c r="F225" s="131">
        <f>PAS!E24</f>
        <v>0</v>
      </c>
      <c r="G225" s="131">
        <f>PAS!F24</f>
        <v>23</v>
      </c>
      <c r="H225" s="131">
        <f>PAS!G24</f>
        <v>0</v>
      </c>
      <c r="I225" s="131">
        <f>PAS!H24</f>
        <v>0</v>
      </c>
      <c r="J225" s="131">
        <f>PAS!I24</f>
        <v>0</v>
      </c>
      <c r="K225" s="131">
        <f>PAS!J24</f>
        <v>0</v>
      </c>
      <c r="L225" s="131">
        <f>PAS!K24</f>
        <v>0</v>
      </c>
      <c r="M225" s="131">
        <f>PAS!L24</f>
        <v>0</v>
      </c>
    </row>
    <row r="226" spans="2:13" ht="14.25" hidden="1">
      <c r="B226" s="131" t="str">
        <f>PAS!A25</f>
        <v>Indigo</v>
      </c>
      <c r="C226" s="131" t="str">
        <f>PAS!B25</f>
        <v>acres</v>
      </c>
      <c r="D226" s="131" t="str">
        <f>PAS!C25</f>
        <v>Flat</v>
      </c>
      <c r="E226" s="131">
        <f>PAS!D25</f>
        <v>0</v>
      </c>
      <c r="F226" s="131">
        <f>PAS!E25</f>
        <v>0</v>
      </c>
      <c r="G226" s="131">
        <f>PAS!F25</f>
        <v>15</v>
      </c>
      <c r="H226" s="131">
        <f>PAS!G25</f>
        <v>0</v>
      </c>
      <c r="I226" s="131">
        <f>PAS!H25</f>
        <v>0</v>
      </c>
      <c r="J226" s="131">
        <f>PAS!I25</f>
        <v>0</v>
      </c>
      <c r="K226" s="131">
        <f>PAS!J25</f>
        <v>0</v>
      </c>
      <c r="L226" s="131">
        <f>PAS!K25</f>
        <v>0</v>
      </c>
      <c r="M226" s="131">
        <f>PAS!L25</f>
        <v>0</v>
      </c>
    </row>
    <row r="227" spans="2:13" ht="14.25" hidden="1">
      <c r="B227" s="131" t="str">
        <f>PAS!A26</f>
        <v>Industrial rice</v>
      </c>
      <c r="C227" s="131" t="str">
        <f>PAS!B26</f>
        <v>acres</v>
      </c>
      <c r="D227" s="131" t="str">
        <f>PAS!C26</f>
        <v>Flat</v>
      </c>
      <c r="E227" s="131">
        <f>PAS!D26</f>
        <v>0</v>
      </c>
      <c r="F227" s="131">
        <f>PAS!E26</f>
        <v>0</v>
      </c>
      <c r="G227" s="131">
        <f>PAS!F26</f>
        <v>15</v>
      </c>
      <c r="H227" s="131">
        <f>PAS!G26</f>
        <v>0</v>
      </c>
      <c r="I227" s="131">
        <f>PAS!H26</f>
        <v>0</v>
      </c>
      <c r="J227" s="131">
        <f>PAS!I26</f>
        <v>0</v>
      </c>
      <c r="K227" s="131">
        <f>PAS!J26</f>
        <v>0</v>
      </c>
      <c r="L227" s="131">
        <f>PAS!K26</f>
        <v>0</v>
      </c>
      <c r="M227" s="131">
        <f>PAS!L26</f>
        <v>0</v>
      </c>
    </row>
    <row r="228" spans="2:13" ht="14.25" hidden="1">
      <c r="B228" s="131" t="str">
        <f>PAS!A27</f>
        <v>Kenaf</v>
      </c>
      <c r="C228" s="131" t="str">
        <f>PAS!B27</f>
        <v>acres</v>
      </c>
      <c r="D228" s="131" t="str">
        <f>PAS!C27</f>
        <v>Flat</v>
      </c>
      <c r="E228" s="131">
        <f>PAS!D27</f>
        <v>0</v>
      </c>
      <c r="F228" s="131">
        <f>PAS!E27</f>
        <v>0</v>
      </c>
      <c r="G228" s="131">
        <f>PAS!F27</f>
        <v>15</v>
      </c>
      <c r="H228" s="131">
        <f>PAS!G27</f>
        <v>0</v>
      </c>
      <c r="I228" s="131">
        <f>PAS!H27</f>
        <v>0</v>
      </c>
      <c r="J228" s="131">
        <f>PAS!I27</f>
        <v>0</v>
      </c>
      <c r="K228" s="131">
        <f>PAS!J27</f>
        <v>0</v>
      </c>
      <c r="L228" s="131">
        <f>PAS!K27</f>
        <v>0</v>
      </c>
      <c r="M228" s="131">
        <f>PAS!L27</f>
        <v>0</v>
      </c>
    </row>
    <row r="229" spans="2:13" ht="14.25" hidden="1">
      <c r="B229" s="131" t="str">
        <f>PAS!A28</f>
        <v>Khorasan</v>
      </c>
      <c r="C229" s="131" t="str">
        <f>PAS!B28</f>
        <v>acres</v>
      </c>
      <c r="D229" s="131" t="str">
        <f>PAS!C28</f>
        <v>Flat</v>
      </c>
      <c r="E229" s="131">
        <f>PAS!D28</f>
        <v>0</v>
      </c>
      <c r="F229" s="131">
        <f>PAS!E28</f>
        <v>0</v>
      </c>
      <c r="G229" s="131">
        <f>PAS!F28</f>
        <v>15</v>
      </c>
      <c r="H229" s="131">
        <f>PAS!G28</f>
        <v>0</v>
      </c>
      <c r="I229" s="131">
        <f>PAS!H28</f>
        <v>0</v>
      </c>
      <c r="J229" s="131">
        <f>PAS!I28</f>
        <v>0</v>
      </c>
      <c r="K229" s="131">
        <f>PAS!J28</f>
        <v>0</v>
      </c>
      <c r="L229" s="131">
        <f>PAS!K28</f>
        <v>0</v>
      </c>
      <c r="M229" s="131">
        <f>PAS!L28</f>
        <v>0</v>
      </c>
    </row>
    <row r="230" spans="2:13" ht="14.25" hidden="1">
      <c r="B230" s="131" t="str">
        <f>PAS!A29</f>
        <v>Liquid Eggs</v>
      </c>
      <c r="C230" s="131" t="str">
        <f>PAS!B29</f>
        <v>pounds</v>
      </c>
      <c r="D230" s="131" t="str">
        <f>PAS!C29</f>
        <v>Broilers and Eggs</v>
      </c>
      <c r="E230" s="131">
        <f>PAS!D29</f>
        <v>0.04</v>
      </c>
      <c r="F230" s="131">
        <f>PAS!E29</f>
        <v>0.75</v>
      </c>
      <c r="G230" s="131">
        <f>PAS!F29</f>
        <v>0</v>
      </c>
      <c r="H230" s="131">
        <f>PAS!G29</f>
        <v>0</v>
      </c>
      <c r="I230" s="131">
        <f>PAS!H29</f>
        <v>0</v>
      </c>
      <c r="J230" s="131">
        <f>PAS!I29</f>
        <v>0</v>
      </c>
      <c r="K230" s="131">
        <f>PAS!J29</f>
        <v>0</v>
      </c>
      <c r="L230" s="131">
        <f>PAS!K29</f>
        <v>0</v>
      </c>
      <c r="M230" s="131">
        <f>PAS!L29</f>
        <v>0</v>
      </c>
    </row>
    <row r="231" spans="2:13" ht="14.25" hidden="1">
      <c r="B231" s="131" t="str">
        <f>PAS!A30</f>
        <v>Milk</v>
      </c>
      <c r="C231" s="131" t="str">
        <f>PAS!B30</f>
        <v>pounds</v>
      </c>
      <c r="D231" s="131" t="str">
        <f>PAS!C30</f>
        <v>Dairy</v>
      </c>
      <c r="E231" s="131">
        <f>PAS!D30</f>
        <v>0.012</v>
      </c>
      <c r="F231" s="131">
        <f>PAS!E30</f>
        <v>0</v>
      </c>
      <c r="G231" s="131">
        <f>PAS!F30</f>
        <v>0</v>
      </c>
      <c r="H231" s="131">
        <f>PAS!G30</f>
        <v>0</v>
      </c>
      <c r="I231" s="131">
        <f>PAS!H30</f>
        <v>0</v>
      </c>
      <c r="J231" s="131">
        <f>PAS!I30</f>
        <v>0</v>
      </c>
      <c r="K231" s="131">
        <f>PAS!J30</f>
        <v>0</v>
      </c>
      <c r="L231" s="131">
        <f>PAS!K30</f>
        <v>0</v>
      </c>
      <c r="M231" s="131">
        <f>PAS!L30</f>
        <v>1</v>
      </c>
    </row>
    <row r="232" spans="2:13" ht="14.25" hidden="1">
      <c r="B232" s="131" t="str">
        <f>PAS!A31</f>
        <v>Millet</v>
      </c>
      <c r="C232" s="131" t="str">
        <f>PAS!B31</f>
        <v>acres</v>
      </c>
      <c r="D232" s="131" t="str">
        <f>PAS!C31</f>
        <v>Flat</v>
      </c>
      <c r="E232" s="131">
        <f>PAS!D31</f>
        <v>0</v>
      </c>
      <c r="F232" s="131">
        <f>PAS!E31</f>
        <v>0</v>
      </c>
      <c r="G232" s="131">
        <f>PAS!F31</f>
        <v>15</v>
      </c>
      <c r="H232" s="131">
        <f>PAS!G31</f>
        <v>0</v>
      </c>
      <c r="I232" s="131">
        <f>PAS!H31</f>
        <v>0</v>
      </c>
      <c r="J232" s="131">
        <f>PAS!I31</f>
        <v>0</v>
      </c>
      <c r="K232" s="131">
        <f>PAS!J31</f>
        <v>0</v>
      </c>
      <c r="L232" s="131">
        <f>PAS!K31</f>
        <v>0</v>
      </c>
      <c r="M232" s="131">
        <f>PAS!L31</f>
        <v>0</v>
      </c>
    </row>
    <row r="233" spans="2:13" ht="14.25" hidden="1">
      <c r="B233" s="131" t="str">
        <f>PAS!A32</f>
        <v>Miscellanoeou</v>
      </c>
      <c r="C233" s="131">
        <f>PAS!B32</f>
        <v>0</v>
      </c>
      <c r="D233" s="131" t="str">
        <f>PAS!C32</f>
        <v>Specialty</v>
      </c>
      <c r="E233" s="131">
        <f>PAS!D32</f>
        <v>0</v>
      </c>
      <c r="F233" s="131">
        <f>PAS!E32</f>
        <v>0</v>
      </c>
      <c r="G233" s="131">
        <f>PAS!F32</f>
        <v>0</v>
      </c>
      <c r="H233" s="131">
        <f>PAS!G32</f>
        <v>0.106</v>
      </c>
      <c r="I233" s="131">
        <f>PAS!H32</f>
        <v>0.099</v>
      </c>
      <c r="J233" s="131">
        <f>PAS!I32</f>
        <v>0.097</v>
      </c>
      <c r="K233" s="131">
        <f>PAS!J32</f>
        <v>0.09</v>
      </c>
      <c r="L233" s="131">
        <f>PAS!K32</f>
        <v>0.088</v>
      </c>
      <c r="M233" s="131">
        <f>PAS!L32</f>
        <v>0</v>
      </c>
    </row>
    <row r="234" spans="2:13" ht="14.25" hidden="1">
      <c r="B234" s="131" t="str">
        <f>PAS!A33</f>
        <v>Mustard</v>
      </c>
      <c r="C234" s="131" t="str">
        <f>PAS!B33</f>
        <v>acres</v>
      </c>
      <c r="D234" s="131" t="str">
        <f>PAS!C33</f>
        <v>Flat</v>
      </c>
      <c r="E234" s="131">
        <f>PAS!D33</f>
        <v>0</v>
      </c>
      <c r="F234" s="131">
        <f>PAS!E33</f>
        <v>0</v>
      </c>
      <c r="G234" s="131">
        <f>PAS!F33</f>
        <v>15</v>
      </c>
      <c r="H234" s="131">
        <f>PAS!G33</f>
        <v>0</v>
      </c>
      <c r="I234" s="131">
        <f>PAS!H33</f>
        <v>0</v>
      </c>
      <c r="J234" s="131">
        <f>PAS!I33</f>
        <v>0</v>
      </c>
      <c r="K234" s="131">
        <f>PAS!J33</f>
        <v>0</v>
      </c>
      <c r="L234" s="131">
        <f>PAS!K33</f>
        <v>0</v>
      </c>
      <c r="M234" s="131">
        <f>PAS!L33</f>
        <v>0</v>
      </c>
    </row>
    <row r="235" spans="2:13" ht="14.25" hidden="1">
      <c r="B235" s="131" t="str">
        <f>PAS!A34</f>
        <v>Nursery/Floriculture Crops</v>
      </c>
      <c r="C235" s="131">
        <f>PAS!B34</f>
        <v>0</v>
      </c>
      <c r="D235" s="131" t="str">
        <f>PAS!C34</f>
        <v>Specialty</v>
      </c>
      <c r="E235" s="131">
        <f>PAS!D34</f>
        <v>0</v>
      </c>
      <c r="F235" s="131">
        <f>PAS!E34</f>
        <v>0</v>
      </c>
      <c r="G235" s="131">
        <f>PAS!F34</f>
        <v>0</v>
      </c>
      <c r="H235" s="131">
        <f>PAS!G34</f>
        <v>0.106</v>
      </c>
      <c r="I235" s="131">
        <f>PAS!H34</f>
        <v>0.099</v>
      </c>
      <c r="J235" s="131">
        <f>PAS!I34</f>
        <v>0.097</v>
      </c>
      <c r="K235" s="131">
        <f>PAS!J34</f>
        <v>0.09</v>
      </c>
      <c r="L235" s="131">
        <f>PAS!K34</f>
        <v>0.088</v>
      </c>
      <c r="M235" s="131">
        <f>PAS!L34</f>
        <v>0</v>
      </c>
    </row>
    <row r="236" spans="2:13" ht="14.25" hidden="1">
      <c r="B236" s="131" t="str">
        <f>PAS!A35</f>
        <v>Oats</v>
      </c>
      <c r="C236" s="131" t="str">
        <f>PAS!B35</f>
        <v>acres</v>
      </c>
      <c r="D236" s="131" t="str">
        <f>PAS!C35</f>
        <v>Flat</v>
      </c>
      <c r="E236" s="131">
        <f>PAS!D35</f>
        <v>0</v>
      </c>
      <c r="F236" s="131">
        <f>PAS!E35</f>
        <v>0</v>
      </c>
      <c r="G236" s="131">
        <f>PAS!F35</f>
        <v>15</v>
      </c>
      <c r="H236" s="131">
        <f>PAS!G35</f>
        <v>0</v>
      </c>
      <c r="I236" s="131">
        <f>PAS!H35</f>
        <v>0</v>
      </c>
      <c r="J236" s="131">
        <f>PAS!I35</f>
        <v>0</v>
      </c>
      <c r="K236" s="131">
        <f>PAS!J35</f>
        <v>0</v>
      </c>
      <c r="L236" s="131">
        <f>PAS!K35</f>
        <v>0</v>
      </c>
      <c r="M236" s="131">
        <f>PAS!L35</f>
        <v>0</v>
      </c>
    </row>
    <row r="237" spans="2:13" ht="28.5" hidden="1">
      <c r="B237" s="131" t="str">
        <f>PAS!A36</f>
        <v>Other Livestock (Excluding Breeding Stock)</v>
      </c>
      <c r="C237" s="131">
        <f>PAS!B36</f>
        <v>0</v>
      </c>
      <c r="D237" s="131" t="str">
        <f>PAS!C36</f>
        <v>Specialty</v>
      </c>
      <c r="E237" s="131">
        <f>PAS!D36</f>
        <v>0</v>
      </c>
      <c r="F237" s="131">
        <f>PAS!E36</f>
        <v>0</v>
      </c>
      <c r="G237" s="131">
        <f>PAS!F36</f>
        <v>0</v>
      </c>
      <c r="H237" s="131">
        <f>PAS!G36</f>
        <v>0.106</v>
      </c>
      <c r="I237" s="131">
        <f>PAS!H36</f>
        <v>0.099</v>
      </c>
      <c r="J237" s="131">
        <f>PAS!I36</f>
        <v>0.097</v>
      </c>
      <c r="K237" s="131">
        <f>PAS!J36</f>
        <v>0.09</v>
      </c>
      <c r="L237" s="131">
        <f>PAS!K36</f>
        <v>0.088</v>
      </c>
      <c r="M237" s="131">
        <f>PAS!L36</f>
        <v>0</v>
      </c>
    </row>
    <row r="238" spans="2:13" ht="14.25" hidden="1">
      <c r="B238" s="131" t="str">
        <f>PAS!A37</f>
        <v>Peanuts</v>
      </c>
      <c r="C238" s="131" t="str">
        <f>PAS!B37</f>
        <v>acres</v>
      </c>
      <c r="D238" s="131" t="str">
        <f>PAS!C37</f>
        <v>Flat</v>
      </c>
      <c r="E238" s="131">
        <f>PAS!D37</f>
        <v>0</v>
      </c>
      <c r="F238" s="131">
        <f>PAS!E37</f>
        <v>0</v>
      </c>
      <c r="G238" s="131">
        <f>PAS!F37</f>
        <v>15</v>
      </c>
      <c r="H238" s="131">
        <f>PAS!G37</f>
        <v>0</v>
      </c>
      <c r="I238" s="131">
        <f>PAS!H37</f>
        <v>0</v>
      </c>
      <c r="J238" s="131">
        <f>PAS!I37</f>
        <v>0</v>
      </c>
      <c r="K238" s="131">
        <f>PAS!J37</f>
        <v>0</v>
      </c>
      <c r="L238" s="131">
        <f>PAS!K37</f>
        <v>0</v>
      </c>
      <c r="M238" s="131">
        <f>PAS!L37</f>
        <v>0</v>
      </c>
    </row>
    <row r="239" spans="2:13" ht="14.25" hidden="1">
      <c r="B239" s="131" t="str">
        <f>PAS!A38</f>
        <v>Quinoa</v>
      </c>
      <c r="C239" s="131" t="str">
        <f>PAS!B38</f>
        <v>acres</v>
      </c>
      <c r="D239" s="131" t="str">
        <f>PAS!C38</f>
        <v>Flat</v>
      </c>
      <c r="E239" s="131">
        <f>PAS!D38</f>
        <v>0</v>
      </c>
      <c r="F239" s="131">
        <f>PAS!E38</f>
        <v>0</v>
      </c>
      <c r="G239" s="131">
        <f>PAS!F38</f>
        <v>15</v>
      </c>
      <c r="H239" s="131">
        <f>PAS!G38</f>
        <v>0</v>
      </c>
      <c r="I239" s="131">
        <f>PAS!H38</f>
        <v>0</v>
      </c>
      <c r="J239" s="131">
        <f>PAS!I38</f>
        <v>0</v>
      </c>
      <c r="K239" s="131">
        <f>PAS!J38</f>
        <v>0</v>
      </c>
      <c r="L239" s="131">
        <f>PAS!K38</f>
        <v>0</v>
      </c>
      <c r="M239" s="131">
        <f>PAS!L38</f>
        <v>0</v>
      </c>
    </row>
    <row r="240" spans="2:13" ht="14.25" hidden="1">
      <c r="B240" s="131" t="str">
        <f>PAS!A39</f>
        <v>Rapeseed</v>
      </c>
      <c r="C240" s="131" t="str">
        <f>PAS!B39</f>
        <v>acres</v>
      </c>
      <c r="D240" s="131" t="str">
        <f>PAS!C39</f>
        <v>Flat</v>
      </c>
      <c r="E240" s="131">
        <f>PAS!D39</f>
        <v>0</v>
      </c>
      <c r="F240" s="131">
        <f>PAS!E39</f>
        <v>0</v>
      </c>
      <c r="G240" s="131">
        <f>PAS!F39</f>
        <v>15</v>
      </c>
      <c r="H240" s="131">
        <f>PAS!G39</f>
        <v>0</v>
      </c>
      <c r="I240" s="131">
        <f>PAS!H39</f>
        <v>0</v>
      </c>
      <c r="J240" s="131">
        <f>PAS!I39</f>
        <v>0</v>
      </c>
      <c r="K240" s="131">
        <f>PAS!J39</f>
        <v>0</v>
      </c>
      <c r="L240" s="131">
        <f>PAS!K39</f>
        <v>0</v>
      </c>
      <c r="M240" s="131">
        <f>PAS!L39</f>
        <v>0</v>
      </c>
    </row>
    <row r="241" spans="2:13" ht="14.25" hidden="1">
      <c r="B241" s="131" t="str">
        <f>PAS!A40</f>
        <v>Rice</v>
      </c>
      <c r="C241" s="131" t="str">
        <f>PAS!B40</f>
        <v>acres</v>
      </c>
      <c r="D241" s="131" t="str">
        <f>PAS!C40</f>
        <v>Flat</v>
      </c>
      <c r="E241" s="131">
        <f>PAS!D40</f>
        <v>0</v>
      </c>
      <c r="F241" s="131">
        <f>PAS!E40</f>
        <v>0</v>
      </c>
      <c r="G241" s="131">
        <f>PAS!F40</f>
        <v>15</v>
      </c>
      <c r="H241" s="131">
        <f>PAS!G40</f>
        <v>0</v>
      </c>
      <c r="I241" s="131">
        <f>PAS!H40</f>
        <v>0</v>
      </c>
      <c r="J241" s="131">
        <f>PAS!I40</f>
        <v>0</v>
      </c>
      <c r="K241" s="131">
        <f>PAS!J40</f>
        <v>0</v>
      </c>
      <c r="L241" s="131">
        <f>PAS!K40</f>
        <v>0</v>
      </c>
      <c r="M241" s="131">
        <f>PAS!L40</f>
        <v>0</v>
      </c>
    </row>
    <row r="242" spans="2:13" ht="14.25" hidden="1">
      <c r="B242" s="131" t="str">
        <f>PAS!A41</f>
        <v>Rice, Sweet</v>
      </c>
      <c r="C242" s="131" t="str">
        <f>PAS!B41</f>
        <v>acres</v>
      </c>
      <c r="D242" s="131" t="str">
        <f>PAS!C41</f>
        <v>Flat</v>
      </c>
      <c r="E242" s="131">
        <f>PAS!D41</f>
        <v>0</v>
      </c>
      <c r="F242" s="131">
        <f>PAS!E41</f>
        <v>0</v>
      </c>
      <c r="G242" s="131">
        <f>PAS!F41</f>
        <v>15</v>
      </c>
      <c r="H242" s="131">
        <f>PAS!G41</f>
        <v>0</v>
      </c>
      <c r="I242" s="131">
        <f>PAS!H41</f>
        <v>0</v>
      </c>
      <c r="J242" s="131">
        <f>PAS!I41</f>
        <v>0</v>
      </c>
      <c r="K242" s="131">
        <f>PAS!J41</f>
        <v>0</v>
      </c>
      <c r="L242" s="131">
        <f>PAS!K41</f>
        <v>0</v>
      </c>
      <c r="M242" s="131">
        <f>PAS!L41</f>
        <v>0</v>
      </c>
    </row>
    <row r="243" spans="2:13" ht="14.25" hidden="1">
      <c r="B243" s="131" t="str">
        <f>PAS!A42</f>
        <v>Rice, Wild</v>
      </c>
      <c r="C243" s="131" t="str">
        <f>PAS!B42</f>
        <v>acres</v>
      </c>
      <c r="D243" s="131" t="str">
        <f>PAS!C42</f>
        <v>Flat</v>
      </c>
      <c r="E243" s="131">
        <f>PAS!D42</f>
        <v>0</v>
      </c>
      <c r="F243" s="131">
        <f>PAS!E42</f>
        <v>0</v>
      </c>
      <c r="G243" s="131">
        <f>PAS!F42</f>
        <v>15</v>
      </c>
      <c r="H243" s="131">
        <f>PAS!G42</f>
        <v>0</v>
      </c>
      <c r="I243" s="131">
        <f>PAS!H42</f>
        <v>0</v>
      </c>
      <c r="J243" s="131">
        <f>PAS!I42</f>
        <v>0</v>
      </c>
      <c r="K243" s="131">
        <f>PAS!J42</f>
        <v>0</v>
      </c>
      <c r="L243" s="131">
        <f>PAS!K42</f>
        <v>0</v>
      </c>
      <c r="M243" s="131">
        <f>PAS!L42</f>
        <v>0</v>
      </c>
    </row>
    <row r="244" spans="2:13" ht="14.25" hidden="1">
      <c r="B244" s="131" t="str">
        <f>PAS!A43</f>
        <v>Rye</v>
      </c>
      <c r="C244" s="131" t="str">
        <f>PAS!B43</f>
        <v>acres</v>
      </c>
      <c r="D244" s="131" t="str">
        <f>PAS!C43</f>
        <v>Flat</v>
      </c>
      <c r="E244" s="131">
        <f>PAS!D43</f>
        <v>0</v>
      </c>
      <c r="F244" s="131">
        <f>PAS!E43</f>
        <v>0</v>
      </c>
      <c r="G244" s="131">
        <f>PAS!F43</f>
        <v>15</v>
      </c>
      <c r="H244" s="131">
        <f>PAS!G43</f>
        <v>0</v>
      </c>
      <c r="I244" s="131">
        <f>PAS!H43</f>
        <v>0</v>
      </c>
      <c r="J244" s="131">
        <f>PAS!I43</f>
        <v>0</v>
      </c>
      <c r="K244" s="131">
        <f>PAS!J43</f>
        <v>0</v>
      </c>
      <c r="L244" s="131">
        <f>PAS!K43</f>
        <v>0</v>
      </c>
      <c r="M244" s="131">
        <f>PAS!L43</f>
        <v>0</v>
      </c>
    </row>
    <row r="245" spans="2:13" ht="14.25" hidden="1">
      <c r="B245" s="131" t="str">
        <f>PAS!A44</f>
        <v>Safflower</v>
      </c>
      <c r="C245" s="131" t="str">
        <f>PAS!B44</f>
        <v>acres</v>
      </c>
      <c r="D245" s="131" t="str">
        <f>PAS!C44</f>
        <v>Flat</v>
      </c>
      <c r="E245" s="131">
        <f>PAS!D44</f>
        <v>0</v>
      </c>
      <c r="F245" s="131">
        <f>PAS!E44</f>
        <v>0</v>
      </c>
      <c r="G245" s="131">
        <f>PAS!F44</f>
        <v>15</v>
      </c>
      <c r="H245" s="131">
        <f>PAS!G44</f>
        <v>0</v>
      </c>
      <c r="I245" s="131">
        <f>PAS!H44</f>
        <v>0</v>
      </c>
      <c r="J245" s="131">
        <f>PAS!I44</f>
        <v>0</v>
      </c>
      <c r="K245" s="131">
        <f>PAS!J44</f>
        <v>0</v>
      </c>
      <c r="L245" s="131">
        <f>PAS!K44</f>
        <v>0</v>
      </c>
      <c r="M245" s="131">
        <f>PAS!L44</f>
        <v>0</v>
      </c>
    </row>
    <row r="246" spans="2:13" ht="14.25" hidden="1">
      <c r="B246" s="131" t="str">
        <f>PAS!A45</f>
        <v>Sesame</v>
      </c>
      <c r="C246" s="131" t="str">
        <f>PAS!B45</f>
        <v>acres</v>
      </c>
      <c r="D246" s="131" t="str">
        <f>PAS!C45</f>
        <v>Flat</v>
      </c>
      <c r="E246" s="131">
        <f>PAS!D45</f>
        <v>0</v>
      </c>
      <c r="F246" s="131">
        <f>PAS!E45</f>
        <v>0</v>
      </c>
      <c r="G246" s="131">
        <f>PAS!F45</f>
        <v>15</v>
      </c>
      <c r="H246" s="131">
        <f>PAS!G45</f>
        <v>0</v>
      </c>
      <c r="I246" s="131">
        <f>PAS!H45</f>
        <v>0</v>
      </c>
      <c r="J246" s="131">
        <f>PAS!I45</f>
        <v>0</v>
      </c>
      <c r="K246" s="131">
        <f>PAS!J45</f>
        <v>0</v>
      </c>
      <c r="L246" s="131">
        <f>PAS!K45</f>
        <v>0</v>
      </c>
      <c r="M246" s="131">
        <f>PAS!L45</f>
        <v>0</v>
      </c>
    </row>
    <row r="247" spans="2:13" ht="14.25" hidden="1">
      <c r="B247" s="131" t="str">
        <f>PAS!A46</f>
        <v>Sheep</v>
      </c>
      <c r="C247" s="131" t="str">
        <f>PAS!B46</f>
        <v>head</v>
      </c>
      <c r="D247" s="131" t="str">
        <f>PAS!C46</f>
        <v>Livestock</v>
      </c>
      <c r="E247" s="131">
        <f>PAS!D46</f>
        <v>0</v>
      </c>
      <c r="F247" s="131">
        <f>PAS!E46</f>
        <v>0</v>
      </c>
      <c r="G247" s="131">
        <f>PAS!F46</f>
        <v>27</v>
      </c>
      <c r="H247" s="131">
        <f>PAS!G46</f>
        <v>0</v>
      </c>
      <c r="I247" s="131">
        <f>PAS!H46</f>
        <v>0</v>
      </c>
      <c r="J247" s="131">
        <f>PAS!I46</f>
        <v>0</v>
      </c>
      <c r="K247" s="131">
        <f>PAS!J46</f>
        <v>0</v>
      </c>
      <c r="L247" s="131">
        <f>PAS!K46</f>
        <v>0</v>
      </c>
      <c r="M247" s="131">
        <f>PAS!L46</f>
        <v>0</v>
      </c>
    </row>
    <row r="248" spans="2:13" ht="14.25" hidden="1">
      <c r="B248" s="131" t="str">
        <f>PAS!A47</f>
        <v>Shell Eggs</v>
      </c>
      <c r="C248" s="131" t="str">
        <f>PAS!B47</f>
        <v>dozen</v>
      </c>
      <c r="D248" s="131" t="str">
        <f>PAS!C47</f>
        <v>Broilers and Eggs</v>
      </c>
      <c r="E248" s="131">
        <f>PAS!D47</f>
        <v>0.05</v>
      </c>
      <c r="F248" s="131">
        <f>PAS!E47</f>
        <v>0.75</v>
      </c>
      <c r="G248" s="131">
        <f>PAS!F47</f>
        <v>0</v>
      </c>
      <c r="H248" s="131">
        <f>PAS!G47</f>
        <v>0</v>
      </c>
      <c r="I248" s="131">
        <f>PAS!H47</f>
        <v>0</v>
      </c>
      <c r="J248" s="131">
        <f>PAS!I47</f>
        <v>0</v>
      </c>
      <c r="K248" s="131">
        <f>PAS!J47</f>
        <v>0</v>
      </c>
      <c r="L248" s="131">
        <f>PAS!K47</f>
        <v>0</v>
      </c>
      <c r="M248" s="131">
        <f>PAS!L47</f>
        <v>0</v>
      </c>
    </row>
    <row r="249" spans="2:13" ht="14.25" hidden="1">
      <c r="B249" s="131" t="str">
        <f>PAS!A48</f>
        <v>Sorghum</v>
      </c>
      <c r="C249" s="131" t="str">
        <f>PAS!B48</f>
        <v>bushels</v>
      </c>
      <c r="D249" s="131" t="str">
        <f>PAS!C48</f>
        <v>Acreage</v>
      </c>
      <c r="E249" s="131">
        <f>PAS!D48</f>
        <v>0.56</v>
      </c>
      <c r="F249" s="131">
        <f>PAS!E48</f>
        <v>0.55</v>
      </c>
      <c r="G249" s="131">
        <f>PAS!F48</f>
        <v>0</v>
      </c>
      <c r="H249" s="131">
        <f>PAS!G48</f>
        <v>0</v>
      </c>
      <c r="I249" s="131">
        <f>PAS!H48</f>
        <v>0</v>
      </c>
      <c r="J249" s="131">
        <f>PAS!I48</f>
        <v>0</v>
      </c>
      <c r="K249" s="131">
        <f>PAS!J48</f>
        <v>0</v>
      </c>
      <c r="L249" s="131">
        <f>PAS!K48</f>
        <v>0</v>
      </c>
      <c r="M249" s="131">
        <f>PAS!L48</f>
        <v>0</v>
      </c>
    </row>
    <row r="250" spans="2:13" ht="14.25" hidden="1">
      <c r="B250" s="131" t="str">
        <f>PAS!A49</f>
        <v>Soybeans</v>
      </c>
      <c r="C250" s="131" t="str">
        <f>PAS!B49</f>
        <v>bushels</v>
      </c>
      <c r="D250" s="131" t="str">
        <f>PAS!C49</f>
        <v>Acreage</v>
      </c>
      <c r="E250" s="131">
        <f>PAS!D49</f>
        <v>0.58</v>
      </c>
      <c r="F250" s="131">
        <f>PAS!E49</f>
        <v>0.54</v>
      </c>
      <c r="G250" s="131">
        <f>PAS!F49</f>
        <v>0</v>
      </c>
      <c r="H250" s="131">
        <f>PAS!G49</f>
        <v>0</v>
      </c>
      <c r="I250" s="131">
        <f>PAS!H49</f>
        <v>0</v>
      </c>
      <c r="J250" s="131">
        <f>PAS!I49</f>
        <v>0</v>
      </c>
      <c r="K250" s="131">
        <f>PAS!J49</f>
        <v>0</v>
      </c>
      <c r="L250" s="131">
        <f>PAS!K49</f>
        <v>0</v>
      </c>
      <c r="M250" s="131">
        <f>PAS!L49</f>
        <v>0</v>
      </c>
    </row>
    <row r="251" spans="2:13" ht="14.25" hidden="1">
      <c r="B251" s="131" t="str">
        <f>PAS!A50</f>
        <v>Speltz</v>
      </c>
      <c r="C251" s="131" t="str">
        <f>PAS!B50</f>
        <v>acres</v>
      </c>
      <c r="D251" s="131" t="str">
        <f>PAS!C50</f>
        <v>Flat</v>
      </c>
      <c r="E251" s="131">
        <f>PAS!D50</f>
        <v>0</v>
      </c>
      <c r="F251" s="131">
        <f>PAS!E50</f>
        <v>0</v>
      </c>
      <c r="G251" s="131">
        <f>PAS!F50</f>
        <v>15</v>
      </c>
      <c r="H251" s="131">
        <f>PAS!G50</f>
        <v>0</v>
      </c>
      <c r="I251" s="131">
        <f>PAS!H50</f>
        <v>0</v>
      </c>
      <c r="J251" s="131">
        <f>PAS!I50</f>
        <v>0</v>
      </c>
      <c r="K251" s="131">
        <f>PAS!J50</f>
        <v>0</v>
      </c>
      <c r="L251" s="131">
        <f>PAS!K50</f>
        <v>0</v>
      </c>
      <c r="M251" s="131">
        <f>PAS!L50</f>
        <v>0</v>
      </c>
    </row>
    <row r="252" spans="2:13" ht="14.25" hidden="1">
      <c r="B252" s="131" t="str">
        <f>PAS!A51</f>
        <v>Sugar Beets</v>
      </c>
      <c r="C252" s="131" t="str">
        <f>PAS!B51</f>
        <v>acres</v>
      </c>
      <c r="D252" s="131" t="str">
        <f>PAS!C51</f>
        <v>Flat</v>
      </c>
      <c r="E252" s="131">
        <f>PAS!D51</f>
        <v>0</v>
      </c>
      <c r="F252" s="131">
        <f>PAS!E51</f>
        <v>0</v>
      </c>
      <c r="G252" s="131">
        <f>PAS!F51</f>
        <v>15</v>
      </c>
      <c r="H252" s="131">
        <f>PAS!G51</f>
        <v>0</v>
      </c>
      <c r="I252" s="131">
        <f>PAS!H51</f>
        <v>0</v>
      </c>
      <c r="J252" s="131">
        <f>PAS!I51</f>
        <v>0</v>
      </c>
      <c r="K252" s="131">
        <f>PAS!J51</f>
        <v>0</v>
      </c>
      <c r="L252" s="131">
        <f>PAS!K51</f>
        <v>0</v>
      </c>
      <c r="M252" s="131">
        <f>PAS!L51</f>
        <v>0</v>
      </c>
    </row>
    <row r="253" spans="2:13" ht="14.25" hidden="1">
      <c r="B253" s="131" t="str">
        <f>PAS!A52</f>
        <v>Sugarcane</v>
      </c>
      <c r="C253" s="131" t="str">
        <f>PAS!B52</f>
        <v>acres</v>
      </c>
      <c r="D253" s="131" t="str">
        <f>PAS!C52</f>
        <v>Flat</v>
      </c>
      <c r="E253" s="131">
        <f>PAS!D52</f>
        <v>0</v>
      </c>
      <c r="F253" s="131">
        <f>PAS!E52</f>
        <v>0</v>
      </c>
      <c r="G253" s="131">
        <f>PAS!F52</f>
        <v>15</v>
      </c>
      <c r="H253" s="131">
        <f>PAS!G52</f>
        <v>0</v>
      </c>
      <c r="I253" s="131">
        <f>PAS!H52</f>
        <v>0</v>
      </c>
      <c r="J253" s="131">
        <f>PAS!I52</f>
        <v>0</v>
      </c>
      <c r="K253" s="131">
        <f>PAS!J52</f>
        <v>0</v>
      </c>
      <c r="L253" s="131">
        <f>PAS!K52</f>
        <v>0</v>
      </c>
      <c r="M253" s="131">
        <f>PAS!L52</f>
        <v>0</v>
      </c>
    </row>
    <row r="254" spans="2:13" ht="14.25" hidden="1">
      <c r="B254" s="131" t="str">
        <f>PAS!A53</f>
        <v>Sunflowers</v>
      </c>
      <c r="C254" s="131" t="str">
        <f>PAS!B53</f>
        <v>pounds</v>
      </c>
      <c r="D254" s="131" t="str">
        <f>PAS!C53</f>
        <v>Acreage</v>
      </c>
      <c r="E254" s="131">
        <f>PAS!D53</f>
        <v>0.02</v>
      </c>
      <c r="F254" s="131">
        <f>PAS!E53</f>
        <v>0.44</v>
      </c>
      <c r="G254" s="131">
        <f>PAS!F53</f>
        <v>0</v>
      </c>
      <c r="H254" s="131">
        <f>PAS!G53</f>
        <v>0</v>
      </c>
      <c r="I254" s="131">
        <f>PAS!H53</f>
        <v>0</v>
      </c>
      <c r="J254" s="131">
        <f>PAS!I53</f>
        <v>0</v>
      </c>
      <c r="K254" s="131">
        <f>PAS!J53</f>
        <v>0</v>
      </c>
      <c r="L254" s="131">
        <f>PAS!K53</f>
        <v>0</v>
      </c>
      <c r="M254" s="131">
        <f>PAS!L53</f>
        <v>0</v>
      </c>
    </row>
    <row r="255" spans="2:13" ht="14.25" hidden="1">
      <c r="B255" s="131" t="str">
        <f>PAS!A54</f>
        <v>Teff</v>
      </c>
      <c r="C255" s="131" t="str">
        <f>PAS!B54</f>
        <v>acres</v>
      </c>
      <c r="D255" s="131" t="str">
        <f>PAS!C54</f>
        <v>Flat</v>
      </c>
      <c r="E255" s="131">
        <f>PAS!D54</f>
        <v>0</v>
      </c>
      <c r="F255" s="131">
        <f>PAS!E54</f>
        <v>0</v>
      </c>
      <c r="G255" s="131">
        <f>PAS!F54</f>
        <v>15</v>
      </c>
      <c r="H255" s="131">
        <f>PAS!G54</f>
        <v>0</v>
      </c>
      <c r="I255" s="131">
        <f>PAS!H54</f>
        <v>0</v>
      </c>
      <c r="J255" s="131">
        <f>PAS!I54</f>
        <v>0</v>
      </c>
      <c r="K255" s="131">
        <f>PAS!J54</f>
        <v>0</v>
      </c>
      <c r="L255" s="131">
        <f>PAS!K54</f>
        <v>0</v>
      </c>
      <c r="M255" s="131">
        <f>PAS!L54</f>
        <v>0</v>
      </c>
    </row>
    <row r="256" spans="2:13" ht="14.25" hidden="1">
      <c r="B256" s="131" t="str">
        <f>PAS!A55</f>
        <v>Tobacco</v>
      </c>
      <c r="C256" s="131">
        <f>PAS!B55</f>
        <v>0</v>
      </c>
      <c r="D256" s="131" t="str">
        <f>PAS!C55</f>
        <v>Specialty</v>
      </c>
      <c r="E256" s="131">
        <f>PAS!D55</f>
        <v>0</v>
      </c>
      <c r="F256" s="131">
        <f>PAS!E55</f>
        <v>0</v>
      </c>
      <c r="G256" s="131">
        <f>PAS!F55</f>
        <v>0</v>
      </c>
      <c r="H256" s="131">
        <f>PAS!G55</f>
        <v>0.106</v>
      </c>
      <c r="I256" s="131">
        <f>PAS!H55</f>
        <v>0.099</v>
      </c>
      <c r="J256" s="131">
        <f>PAS!I55</f>
        <v>0.097</v>
      </c>
      <c r="K256" s="131">
        <f>PAS!J55</f>
        <v>0.09</v>
      </c>
      <c r="L256" s="131">
        <f>PAS!K55</f>
        <v>0.088</v>
      </c>
      <c r="M256" s="131">
        <f>PAS!L55</f>
        <v>0</v>
      </c>
    </row>
    <row r="257" spans="2:13" ht="14.25" hidden="1">
      <c r="B257" s="131" t="str">
        <f>PAS!A56</f>
        <v>Triticale</v>
      </c>
      <c r="C257" s="131" t="str">
        <f>PAS!B56</f>
        <v>acres</v>
      </c>
      <c r="D257" s="131" t="str">
        <f>PAS!C56</f>
        <v>Flat</v>
      </c>
      <c r="E257" s="131">
        <f>PAS!D56</f>
        <v>0</v>
      </c>
      <c r="F257" s="131">
        <f>PAS!E56</f>
        <v>0</v>
      </c>
      <c r="G257" s="131">
        <f>PAS!F56</f>
        <v>15</v>
      </c>
      <c r="H257" s="131">
        <f>PAS!G56</f>
        <v>0</v>
      </c>
      <c r="I257" s="131">
        <f>PAS!H56</f>
        <v>0</v>
      </c>
      <c r="J257" s="131">
        <f>PAS!I56</f>
        <v>0</v>
      </c>
      <c r="K257" s="131">
        <f>PAS!J56</f>
        <v>0</v>
      </c>
      <c r="L257" s="131">
        <f>PAS!K56</f>
        <v>0</v>
      </c>
      <c r="M257" s="131">
        <f>PAS!L56</f>
        <v>0</v>
      </c>
    </row>
    <row r="258" spans="2:13" ht="14.25" hidden="1">
      <c r="B258" s="131" t="str">
        <f>PAS!A57</f>
        <v>Wheat (all classes)</v>
      </c>
      <c r="C258" s="131" t="str">
        <f>PAS!B57</f>
        <v>bushels</v>
      </c>
      <c r="D258" s="131" t="str">
        <f>PAS!C57</f>
        <v>Acreage</v>
      </c>
      <c r="E258" s="131">
        <f>PAS!D57</f>
        <v>0.54</v>
      </c>
      <c r="F258" s="131">
        <f>PAS!E57</f>
        <v>0.73</v>
      </c>
      <c r="G258" s="131">
        <f>PAS!F57</f>
        <v>0</v>
      </c>
      <c r="H258" s="131">
        <f>PAS!G57</f>
        <v>0</v>
      </c>
      <c r="I258" s="131">
        <f>PAS!H57</f>
        <v>0</v>
      </c>
      <c r="J258" s="131">
        <f>PAS!I57</f>
        <v>0</v>
      </c>
      <c r="K258" s="131">
        <f>PAS!J57</f>
        <v>0</v>
      </c>
      <c r="L258" s="131">
        <f>PAS!K57</f>
        <v>0</v>
      </c>
      <c r="M258" s="131">
        <f>PAS!L57</f>
        <v>0</v>
      </c>
    </row>
    <row r="259" spans="2:13" ht="14.25" hidden="1">
      <c r="B259" s="131">
        <f>PAS!A58</f>
        <v>0</v>
      </c>
      <c r="C259" s="131">
        <f>PAS!B58</f>
        <v>0</v>
      </c>
      <c r="D259" s="131">
        <f>PAS!C58</f>
        <v>0</v>
      </c>
      <c r="E259" s="131">
        <f>PAS!D58</f>
        <v>0</v>
      </c>
      <c r="F259" s="131">
        <f>PAS!E58</f>
        <v>0</v>
      </c>
      <c r="G259" s="131">
        <f>PAS!F58</f>
        <v>0</v>
      </c>
      <c r="H259" s="131">
        <f>PAS!G58</f>
        <v>0</v>
      </c>
      <c r="I259" s="131">
        <f>PAS!H58</f>
        <v>0</v>
      </c>
      <c r="J259" s="131">
        <f>PAS!I58</f>
        <v>0</v>
      </c>
      <c r="K259" s="131">
        <f>PAS!J58</f>
        <v>0</v>
      </c>
      <c r="L259" s="131">
        <f>PAS!K58</f>
        <v>0</v>
      </c>
      <c r="M259" s="131">
        <f>PAS!L58</f>
        <v>0</v>
      </c>
    </row>
    <row r="260" spans="2:13" ht="14.25" hidden="1">
      <c r="B260" s="131">
        <f>PAS!A59</f>
        <v>0</v>
      </c>
      <c r="C260" s="131">
        <f>PAS!B59</f>
        <v>0</v>
      </c>
      <c r="D260" s="131">
        <f>PAS!C59</f>
        <v>0</v>
      </c>
      <c r="E260" s="131">
        <f>PAS!D59</f>
        <v>0</v>
      </c>
      <c r="F260" s="131">
        <f>PAS!E59</f>
        <v>0</v>
      </c>
      <c r="G260" s="131">
        <f>PAS!F59</f>
        <v>0</v>
      </c>
      <c r="H260" s="131">
        <f>PAS!G59</f>
        <v>0</v>
      </c>
      <c r="I260" s="131">
        <f>PAS!H59</f>
        <v>0</v>
      </c>
      <c r="J260" s="131">
        <f>PAS!I59</f>
        <v>0</v>
      </c>
      <c r="K260" s="131">
        <f>PAS!J59</f>
        <v>0</v>
      </c>
      <c r="L260" s="131">
        <f>PAS!K59</f>
        <v>0</v>
      </c>
      <c r="M260" s="131">
        <f>PAS!L59</f>
        <v>0</v>
      </c>
    </row>
    <row r="261" spans="2:13" ht="14.25" hidden="1">
      <c r="B261" s="131">
        <f>PAS!A60</f>
        <v>0</v>
      </c>
      <c r="C261" s="131">
        <f>PAS!B60</f>
        <v>0</v>
      </c>
      <c r="D261" s="131">
        <f>PAS!C60</f>
        <v>0</v>
      </c>
      <c r="E261" s="131">
        <f>PAS!D60</f>
        <v>0</v>
      </c>
      <c r="F261" s="131">
        <f>PAS!E60</f>
        <v>0</v>
      </c>
      <c r="G261" s="131">
        <f>PAS!F60</f>
        <v>0</v>
      </c>
      <c r="H261" s="131">
        <f>PAS!G60</f>
        <v>0</v>
      </c>
      <c r="I261" s="131">
        <f>PAS!H60</f>
        <v>0</v>
      </c>
      <c r="J261" s="131">
        <f>PAS!I60</f>
        <v>0</v>
      </c>
      <c r="K261" s="131">
        <f>PAS!J60</f>
        <v>0</v>
      </c>
      <c r="L261" s="131">
        <f>PAS!K60</f>
        <v>0</v>
      </c>
      <c r="M261" s="131">
        <f>PAS!L60</f>
        <v>0</v>
      </c>
    </row>
    <row r="262" spans="2:13" ht="14.25" hidden="1">
      <c r="B262" s="131">
        <f>PAS!A61</f>
        <v>0</v>
      </c>
      <c r="C262" s="131">
        <f>PAS!B61</f>
        <v>0</v>
      </c>
      <c r="D262" s="131">
        <f>PAS!C61</f>
        <v>0</v>
      </c>
      <c r="E262" s="131">
        <f>PAS!D61</f>
        <v>0</v>
      </c>
      <c r="F262" s="131">
        <f>PAS!E61</f>
        <v>0</v>
      </c>
      <c r="G262" s="131">
        <f>PAS!F61</f>
        <v>0</v>
      </c>
      <c r="H262" s="131">
        <f>PAS!G61</f>
        <v>0</v>
      </c>
      <c r="I262" s="131">
        <f>PAS!H61</f>
        <v>0</v>
      </c>
      <c r="J262" s="131">
        <f>PAS!I61</f>
        <v>0</v>
      </c>
      <c r="K262" s="131">
        <f>PAS!J61</f>
        <v>0</v>
      </c>
      <c r="L262" s="131">
        <f>PAS!K61</f>
        <v>0</v>
      </c>
      <c r="M262" s="131">
        <f>PAS!L61</f>
        <v>0</v>
      </c>
    </row>
    <row r="263" spans="2:13" ht="14.25" hidden="1">
      <c r="B263" s="131">
        <f>PAS!A62</f>
        <v>0</v>
      </c>
      <c r="C263" s="131">
        <f>PAS!B62</f>
        <v>0</v>
      </c>
      <c r="D263" s="131">
        <f>PAS!C62</f>
        <v>0</v>
      </c>
      <c r="E263" s="131">
        <f>PAS!D62</f>
        <v>0</v>
      </c>
      <c r="F263" s="131">
        <f>PAS!E62</f>
        <v>0</v>
      </c>
      <c r="G263" s="131">
        <f>PAS!F62</f>
        <v>0</v>
      </c>
      <c r="H263" s="131">
        <f>PAS!G62</f>
        <v>0</v>
      </c>
      <c r="I263" s="131">
        <f>PAS!H62</f>
        <v>0</v>
      </c>
      <c r="J263" s="131">
        <f>PAS!I62</f>
        <v>0</v>
      </c>
      <c r="K263" s="131">
        <f>PAS!J62</f>
        <v>0</v>
      </c>
      <c r="L263" s="131">
        <f>PAS!K62</f>
        <v>0</v>
      </c>
      <c r="M263" s="131">
        <f>PAS!L62</f>
        <v>0</v>
      </c>
    </row>
    <row r="264" spans="2:13" ht="14.25" hidden="1">
      <c r="B264" s="131">
        <f>PAS!A63</f>
        <v>0</v>
      </c>
      <c r="C264" s="131">
        <f>PAS!B63</f>
        <v>0</v>
      </c>
      <c r="D264" s="131">
        <f>PAS!C63</f>
        <v>0</v>
      </c>
      <c r="E264" s="131">
        <f>PAS!D63</f>
        <v>0</v>
      </c>
      <c r="F264" s="131">
        <f>PAS!E63</f>
        <v>0</v>
      </c>
      <c r="G264" s="131">
        <f>PAS!F63</f>
        <v>0</v>
      </c>
      <c r="H264" s="131">
        <f>PAS!G63</f>
        <v>0</v>
      </c>
      <c r="I264" s="131">
        <f>PAS!H63</f>
        <v>0</v>
      </c>
      <c r="J264" s="131">
        <f>PAS!I63</f>
        <v>0</v>
      </c>
      <c r="K264" s="131">
        <f>PAS!J63</f>
        <v>0</v>
      </c>
      <c r="L264" s="131">
        <f>PAS!K63</f>
        <v>0</v>
      </c>
      <c r="M264" s="131">
        <f>PAS!L63</f>
        <v>0</v>
      </c>
    </row>
    <row r="265" spans="2:13" ht="14.25" hidden="1">
      <c r="B265" s="131">
        <f>PAS!A64</f>
        <v>0</v>
      </c>
      <c r="C265" s="131">
        <f>PAS!B64</f>
        <v>0</v>
      </c>
      <c r="D265" s="131">
        <f>PAS!C64</f>
        <v>0</v>
      </c>
      <c r="E265" s="131">
        <f>PAS!D64</f>
        <v>0</v>
      </c>
      <c r="F265" s="131">
        <f>PAS!E64</f>
        <v>0</v>
      </c>
      <c r="G265" s="131">
        <f>PAS!F64</f>
        <v>0</v>
      </c>
      <c r="H265" s="131">
        <f>PAS!G64</f>
        <v>0</v>
      </c>
      <c r="I265" s="131">
        <f>PAS!H64</f>
        <v>0</v>
      </c>
      <c r="J265" s="131">
        <f>PAS!I64</f>
        <v>0</v>
      </c>
      <c r="K265" s="131">
        <f>PAS!J64</f>
        <v>0</v>
      </c>
      <c r="L265" s="131">
        <f>PAS!K64</f>
        <v>0</v>
      </c>
      <c r="M265" s="131">
        <f>PAS!L64</f>
        <v>0</v>
      </c>
    </row>
    <row r="266" spans="2:13" ht="14.25" hidden="1">
      <c r="B266" s="131">
        <f>PAS!A65</f>
        <v>0</v>
      </c>
      <c r="C266" s="131">
        <f>PAS!B65</f>
        <v>0</v>
      </c>
      <c r="D266" s="131">
        <f>PAS!C65</f>
        <v>0</v>
      </c>
      <c r="E266" s="131">
        <f>PAS!D65</f>
        <v>0</v>
      </c>
      <c r="F266" s="131">
        <f>PAS!E65</f>
        <v>0</v>
      </c>
      <c r="G266" s="131">
        <f>PAS!F65</f>
        <v>0</v>
      </c>
      <c r="H266" s="131">
        <f>PAS!G65</f>
        <v>0</v>
      </c>
      <c r="I266" s="131">
        <f>PAS!H65</f>
        <v>0</v>
      </c>
      <c r="J266" s="131">
        <f>PAS!I65</f>
        <v>0</v>
      </c>
      <c r="K266" s="131">
        <f>PAS!J65</f>
        <v>0</v>
      </c>
      <c r="L266" s="131">
        <f>PAS!K65</f>
        <v>0</v>
      </c>
      <c r="M266" s="131">
        <f>PAS!L65</f>
        <v>0</v>
      </c>
    </row>
    <row r="267" spans="2:13" ht="14.25" hidden="1">
      <c r="B267" s="131">
        <f>PAS!A66</f>
        <v>0</v>
      </c>
      <c r="C267" s="131">
        <f>PAS!B66</f>
        <v>0</v>
      </c>
      <c r="D267" s="131">
        <f>PAS!C66</f>
        <v>0</v>
      </c>
      <c r="E267" s="131">
        <f>PAS!D66</f>
        <v>0</v>
      </c>
      <c r="F267" s="131">
        <f>PAS!E66</f>
        <v>0</v>
      </c>
      <c r="G267" s="131">
        <f>PAS!F66</f>
        <v>0</v>
      </c>
      <c r="H267" s="131">
        <f>PAS!G66</f>
        <v>0</v>
      </c>
      <c r="I267" s="131">
        <f>PAS!H66</f>
        <v>0</v>
      </c>
      <c r="J267" s="131">
        <f>PAS!I66</f>
        <v>0</v>
      </c>
      <c r="K267" s="131">
        <f>PAS!J66</f>
        <v>0</v>
      </c>
      <c r="L267" s="131">
        <f>PAS!K66</f>
        <v>0</v>
      </c>
      <c r="M267" s="131">
        <f>PAS!L66</f>
        <v>0</v>
      </c>
    </row>
    <row r="268" spans="2:13" ht="14.25" hidden="1">
      <c r="B268" s="131">
        <f>PAS!A67</f>
        <v>0</v>
      </c>
      <c r="C268" s="131">
        <f>PAS!B67</f>
        <v>0</v>
      </c>
      <c r="D268" s="131">
        <f>PAS!C67</f>
        <v>0</v>
      </c>
      <c r="E268" s="131">
        <f>PAS!D67</f>
        <v>0</v>
      </c>
      <c r="F268" s="131">
        <f>PAS!E67</f>
        <v>0</v>
      </c>
      <c r="G268" s="131">
        <f>PAS!F67</f>
        <v>0</v>
      </c>
      <c r="H268" s="131">
        <f>PAS!G67</f>
        <v>0</v>
      </c>
      <c r="I268" s="131">
        <f>PAS!H67</f>
        <v>0</v>
      </c>
      <c r="J268" s="131">
        <f>PAS!I67</f>
        <v>0</v>
      </c>
      <c r="K268" s="131">
        <f>PAS!J67</f>
        <v>0</v>
      </c>
      <c r="L268" s="131">
        <f>PAS!K67</f>
        <v>0</v>
      </c>
      <c r="M268" s="131">
        <f>PAS!L67</f>
        <v>0</v>
      </c>
    </row>
    <row r="269" spans="2:13" ht="14.25" hidden="1">
      <c r="B269" s="131">
        <f>PAS!A68</f>
        <v>0</v>
      </c>
      <c r="C269" s="131">
        <f>PAS!B68</f>
        <v>0</v>
      </c>
      <c r="D269" s="131">
        <f>PAS!C68</f>
        <v>0</v>
      </c>
      <c r="E269" s="131">
        <f>PAS!D68</f>
        <v>0</v>
      </c>
      <c r="F269" s="131">
        <f>PAS!E68</f>
        <v>0</v>
      </c>
      <c r="G269" s="131">
        <f>PAS!F68</f>
        <v>0</v>
      </c>
      <c r="H269" s="131">
        <f>PAS!G68</f>
        <v>0</v>
      </c>
      <c r="I269" s="131">
        <f>PAS!H68</f>
        <v>0</v>
      </c>
      <c r="J269" s="131">
        <f>PAS!I68</f>
        <v>0</v>
      </c>
      <c r="K269" s="131">
        <f>PAS!J68</f>
        <v>0</v>
      </c>
      <c r="L269" s="131">
        <f>PAS!K68</f>
        <v>0</v>
      </c>
      <c r="M269" s="131">
        <f>PAS!L68</f>
        <v>0</v>
      </c>
    </row>
    <row r="270" spans="2:13" ht="14.25" hidden="1">
      <c r="B270" s="131">
        <f>PAS!A69</f>
        <v>0</v>
      </c>
      <c r="C270" s="131">
        <f>PAS!B69</f>
        <v>0</v>
      </c>
      <c r="D270" s="131">
        <f>PAS!C69</f>
        <v>0</v>
      </c>
      <c r="E270" s="131">
        <f>PAS!D69</f>
        <v>0</v>
      </c>
      <c r="F270" s="131">
        <f>PAS!E69</f>
        <v>0</v>
      </c>
      <c r="G270" s="131">
        <f>PAS!F69</f>
        <v>0</v>
      </c>
      <c r="H270" s="131">
        <f>PAS!G69</f>
        <v>0</v>
      </c>
      <c r="I270" s="131">
        <f>PAS!H69</f>
        <v>0</v>
      </c>
      <c r="J270" s="131">
        <f>PAS!I69</f>
        <v>0</v>
      </c>
      <c r="K270" s="131">
        <f>PAS!J69</f>
        <v>0</v>
      </c>
      <c r="L270" s="131">
        <f>PAS!K69</f>
        <v>0</v>
      </c>
      <c r="M270" s="131">
        <f>PAS!L69</f>
        <v>0</v>
      </c>
    </row>
    <row r="271" spans="2:13" ht="14.25" hidden="1">
      <c r="B271" s="131">
        <f>PAS!A70</f>
        <v>0</v>
      </c>
      <c r="C271" s="131">
        <f>PAS!B70</f>
        <v>0</v>
      </c>
      <c r="D271" s="131">
        <f>PAS!C70</f>
        <v>0</v>
      </c>
      <c r="E271" s="131">
        <f>PAS!D70</f>
        <v>0</v>
      </c>
      <c r="F271" s="131">
        <f>PAS!E70</f>
        <v>0</v>
      </c>
      <c r="G271" s="131">
        <f>PAS!F70</f>
        <v>0</v>
      </c>
      <c r="H271" s="131">
        <f>PAS!G70</f>
        <v>0</v>
      </c>
      <c r="I271" s="131">
        <f>PAS!H70</f>
        <v>0</v>
      </c>
      <c r="J271" s="131">
        <f>PAS!I70</f>
        <v>0</v>
      </c>
      <c r="K271" s="131">
        <f>PAS!J70</f>
        <v>0</v>
      </c>
      <c r="L271" s="131">
        <f>PAS!K70</f>
        <v>0</v>
      </c>
      <c r="M271" s="131">
        <f>PAS!L70</f>
        <v>0</v>
      </c>
    </row>
    <row r="272" spans="2:13" ht="14.25" hidden="1">
      <c r="B272" s="131">
        <f>PAS!A71</f>
        <v>0</v>
      </c>
      <c r="C272" s="131">
        <f>PAS!B71</f>
        <v>0</v>
      </c>
      <c r="D272" s="131">
        <f>PAS!C71</f>
        <v>0</v>
      </c>
      <c r="E272" s="131">
        <f>PAS!D71</f>
        <v>0</v>
      </c>
      <c r="F272" s="131">
        <f>PAS!E71</f>
        <v>0</v>
      </c>
      <c r="G272" s="131">
        <f>PAS!F71</f>
        <v>0</v>
      </c>
      <c r="H272" s="131">
        <f>PAS!G71</f>
        <v>0</v>
      </c>
      <c r="I272" s="131">
        <f>PAS!H71</f>
        <v>0</v>
      </c>
      <c r="J272" s="131">
        <f>PAS!I71</f>
        <v>0</v>
      </c>
      <c r="K272" s="131">
        <f>PAS!J71</f>
        <v>0</v>
      </c>
      <c r="L272" s="131">
        <f>PAS!K71</f>
        <v>0</v>
      </c>
      <c r="M272" s="131">
        <f>PAS!L71</f>
        <v>0</v>
      </c>
    </row>
    <row r="273" spans="2:13" ht="14.25" hidden="1">
      <c r="B273" s="131">
        <f>PAS!A72</f>
        <v>0</v>
      </c>
      <c r="C273" s="131">
        <f>PAS!B72</f>
        <v>0</v>
      </c>
      <c r="D273" s="131">
        <f>PAS!C72</f>
        <v>0</v>
      </c>
      <c r="E273" s="131">
        <f>PAS!D72</f>
        <v>0</v>
      </c>
      <c r="F273" s="131">
        <f>PAS!E72</f>
        <v>0</v>
      </c>
      <c r="G273" s="131">
        <f>PAS!F72</f>
        <v>0</v>
      </c>
      <c r="H273" s="131">
        <f>PAS!G72</f>
        <v>0</v>
      </c>
      <c r="I273" s="131">
        <f>PAS!H72</f>
        <v>0</v>
      </c>
      <c r="J273" s="131">
        <f>PAS!I72</f>
        <v>0</v>
      </c>
      <c r="K273" s="131">
        <f>PAS!J72</f>
        <v>0</v>
      </c>
      <c r="L273" s="131">
        <f>PAS!K72</f>
        <v>0</v>
      </c>
      <c r="M273" s="131">
        <f>PAS!L72</f>
        <v>0</v>
      </c>
    </row>
    <row r="274" spans="2:13" ht="14.25" hidden="1">
      <c r="B274" s="131">
        <f>PAS!A73</f>
        <v>0</v>
      </c>
      <c r="C274" s="131">
        <f>PAS!B73</f>
        <v>0</v>
      </c>
      <c r="D274" s="131">
        <f>PAS!C73</f>
        <v>0</v>
      </c>
      <c r="E274" s="131">
        <f>PAS!D73</f>
        <v>0</v>
      </c>
      <c r="F274" s="131">
        <f>PAS!E73</f>
        <v>0</v>
      </c>
      <c r="G274" s="131">
        <f>PAS!F73</f>
        <v>0</v>
      </c>
      <c r="H274" s="131">
        <f>PAS!G73</f>
        <v>0</v>
      </c>
      <c r="I274" s="131">
        <f>PAS!H73</f>
        <v>0</v>
      </c>
      <c r="J274" s="131">
        <f>PAS!I73</f>
        <v>0</v>
      </c>
      <c r="K274" s="131">
        <f>PAS!J73</f>
        <v>0</v>
      </c>
      <c r="L274" s="131">
        <f>PAS!K73</f>
        <v>0</v>
      </c>
      <c r="M274" s="131">
        <f>PAS!L73</f>
        <v>0</v>
      </c>
    </row>
    <row r="275" spans="2:13" ht="14.25" hidden="1">
      <c r="B275" s="131">
        <f>PAS!A74</f>
        <v>0</v>
      </c>
      <c r="C275" s="131">
        <f>PAS!B74</f>
        <v>0</v>
      </c>
      <c r="D275" s="131">
        <f>PAS!C74</f>
        <v>0</v>
      </c>
      <c r="E275" s="131">
        <f>PAS!D74</f>
        <v>0</v>
      </c>
      <c r="F275" s="131">
        <f>PAS!E74</f>
        <v>0</v>
      </c>
      <c r="G275" s="131">
        <f>PAS!F74</f>
        <v>0</v>
      </c>
      <c r="H275" s="131">
        <f>PAS!G74</f>
        <v>0</v>
      </c>
      <c r="I275" s="131">
        <f>PAS!H74</f>
        <v>0</v>
      </c>
      <c r="J275" s="131">
        <f>PAS!I74</f>
        <v>0</v>
      </c>
      <c r="K275" s="131">
        <f>PAS!J74</f>
        <v>0</v>
      </c>
      <c r="L275" s="131">
        <f>PAS!K74</f>
        <v>0</v>
      </c>
      <c r="M275" s="131">
        <f>PAS!L74</f>
        <v>0</v>
      </c>
    </row>
    <row r="276" spans="2:13" ht="14.25" hidden="1">
      <c r="B276" s="131">
        <f>PAS!A75</f>
        <v>0</v>
      </c>
      <c r="C276" s="131">
        <f>PAS!B75</f>
        <v>0</v>
      </c>
      <c r="D276" s="131">
        <f>PAS!C75</f>
        <v>0</v>
      </c>
      <c r="E276" s="131">
        <f>PAS!D75</f>
        <v>0</v>
      </c>
      <c r="F276" s="131">
        <f>PAS!E75</f>
        <v>0</v>
      </c>
      <c r="G276" s="131">
        <f>PAS!F75</f>
        <v>0</v>
      </c>
      <c r="H276" s="131">
        <f>PAS!G75</f>
        <v>0</v>
      </c>
      <c r="I276" s="131">
        <f>PAS!H75</f>
        <v>0</v>
      </c>
      <c r="J276" s="131">
        <f>PAS!I75</f>
        <v>0</v>
      </c>
      <c r="K276" s="131">
        <f>PAS!J75</f>
        <v>0</v>
      </c>
      <c r="L276" s="131">
        <f>PAS!K75</f>
        <v>0</v>
      </c>
      <c r="M276" s="131">
        <f>PAS!L75</f>
        <v>0</v>
      </c>
    </row>
    <row r="277" spans="2:13" ht="14.25" hidden="1">
      <c r="B277" s="131">
        <f>PAS!A76</f>
        <v>0</v>
      </c>
      <c r="C277" s="131">
        <f>PAS!B76</f>
        <v>0</v>
      </c>
      <c r="D277" s="131">
        <f>PAS!C76</f>
        <v>0</v>
      </c>
      <c r="E277" s="131">
        <f>PAS!D76</f>
        <v>0</v>
      </c>
      <c r="F277" s="131">
        <f>PAS!E76</f>
        <v>0</v>
      </c>
      <c r="G277" s="131">
        <f>PAS!F76</f>
        <v>0</v>
      </c>
      <c r="H277" s="131">
        <f>PAS!G76</f>
        <v>0</v>
      </c>
      <c r="I277" s="131">
        <f>PAS!H76</f>
        <v>0</v>
      </c>
      <c r="J277" s="131">
        <f>PAS!I76</f>
        <v>0</v>
      </c>
      <c r="K277" s="131">
        <f>PAS!J76</f>
        <v>0</v>
      </c>
      <c r="L277" s="131">
        <f>PAS!K76</f>
        <v>0</v>
      </c>
      <c r="M277" s="131">
        <f>PAS!L76</f>
        <v>0</v>
      </c>
    </row>
    <row r="278" spans="2:13" ht="14.25" hidden="1">
      <c r="B278" s="131">
        <f>PAS!A77</f>
        <v>0</v>
      </c>
      <c r="C278" s="131">
        <f>PAS!B77</f>
        <v>0</v>
      </c>
      <c r="D278" s="131">
        <f>PAS!C77</f>
        <v>0</v>
      </c>
      <c r="E278" s="131">
        <f>PAS!D77</f>
        <v>0</v>
      </c>
      <c r="F278" s="131">
        <f>PAS!E77</f>
        <v>0</v>
      </c>
      <c r="G278" s="131">
        <f>PAS!F77</f>
        <v>0</v>
      </c>
      <c r="H278" s="131">
        <f>PAS!G77</f>
        <v>0</v>
      </c>
      <c r="I278" s="131">
        <f>PAS!H77</f>
        <v>0</v>
      </c>
      <c r="J278" s="131">
        <f>PAS!I77</f>
        <v>0</v>
      </c>
      <c r="K278" s="131">
        <f>PAS!J77</f>
        <v>0</v>
      </c>
      <c r="L278" s="131">
        <f>PAS!K77</f>
        <v>0</v>
      </c>
      <c r="M278" s="131">
        <f>PAS!L77</f>
        <v>0</v>
      </c>
    </row>
    <row r="279" spans="2:13" ht="14.25" hidden="1">
      <c r="B279" s="131">
        <f>PAS!A78</f>
        <v>0</v>
      </c>
      <c r="C279" s="131">
        <f>PAS!B78</f>
        <v>0</v>
      </c>
      <c r="D279" s="131">
        <f>PAS!C78</f>
        <v>0</v>
      </c>
      <c r="E279" s="131">
        <f>PAS!D78</f>
        <v>0</v>
      </c>
      <c r="F279" s="131">
        <f>PAS!E78</f>
        <v>0</v>
      </c>
      <c r="G279" s="131">
        <f>PAS!F78</f>
        <v>0</v>
      </c>
      <c r="H279" s="131">
        <f>PAS!G78</f>
        <v>0</v>
      </c>
      <c r="I279" s="131">
        <f>PAS!H78</f>
        <v>0</v>
      </c>
      <c r="J279" s="131">
        <f>PAS!I78</f>
        <v>0</v>
      </c>
      <c r="K279" s="131">
        <f>PAS!J78</f>
        <v>0</v>
      </c>
      <c r="L279" s="131">
        <f>PAS!K78</f>
        <v>0</v>
      </c>
      <c r="M279" s="131">
        <f>PAS!L78</f>
        <v>0</v>
      </c>
    </row>
    <row r="280" spans="2:13" ht="14.25" hidden="1">
      <c r="B280" s="131">
        <f>PAS!A79</f>
        <v>0</v>
      </c>
      <c r="C280" s="131">
        <f>PAS!B79</f>
        <v>0</v>
      </c>
      <c r="D280" s="131">
        <f>PAS!C79</f>
        <v>0</v>
      </c>
      <c r="E280" s="131">
        <f>PAS!D79</f>
        <v>0</v>
      </c>
      <c r="F280" s="131">
        <f>PAS!E79</f>
        <v>0</v>
      </c>
      <c r="G280" s="131">
        <f>PAS!F79</f>
        <v>0</v>
      </c>
      <c r="H280" s="131">
        <f>PAS!G79</f>
        <v>0</v>
      </c>
      <c r="I280" s="131">
        <f>PAS!H79</f>
        <v>0</v>
      </c>
      <c r="J280" s="131">
        <f>PAS!I79</f>
        <v>0</v>
      </c>
      <c r="K280" s="131">
        <f>PAS!J79</f>
        <v>0</v>
      </c>
      <c r="L280" s="131">
        <f>PAS!K79</f>
        <v>0</v>
      </c>
      <c r="M280" s="131">
        <f>PAS!L79</f>
        <v>0</v>
      </c>
    </row>
    <row r="281" spans="2:13" ht="14.25" hidden="1">
      <c r="B281" s="131">
        <f>PAS!A80</f>
        <v>0</v>
      </c>
      <c r="C281" s="131">
        <f>PAS!B80</f>
        <v>0</v>
      </c>
      <c r="D281" s="131">
        <f>PAS!C80</f>
        <v>0</v>
      </c>
      <c r="E281" s="131">
        <f>PAS!D80</f>
        <v>0</v>
      </c>
      <c r="F281" s="131">
        <f>PAS!E80</f>
        <v>0</v>
      </c>
      <c r="G281" s="131">
        <f>PAS!F80</f>
        <v>0</v>
      </c>
      <c r="H281" s="131">
        <f>PAS!G80</f>
        <v>0</v>
      </c>
      <c r="I281" s="131">
        <f>PAS!H80</f>
        <v>0</v>
      </c>
      <c r="J281" s="131">
        <f>PAS!I80</f>
        <v>0</v>
      </c>
      <c r="K281" s="131">
        <f>PAS!J80</f>
        <v>0</v>
      </c>
      <c r="L281" s="131">
        <f>PAS!K80</f>
        <v>0</v>
      </c>
      <c r="M281" s="131">
        <f>PAS!L80</f>
        <v>0</v>
      </c>
    </row>
    <row r="282" spans="2:13" ht="14.25" hidden="1">
      <c r="B282" s="131">
        <f>PAS!A81</f>
        <v>0</v>
      </c>
      <c r="C282" s="131">
        <f>PAS!B81</f>
        <v>0</v>
      </c>
      <c r="D282" s="131">
        <f>PAS!C81</f>
        <v>0</v>
      </c>
      <c r="E282" s="131">
        <f>PAS!D81</f>
        <v>0</v>
      </c>
      <c r="F282" s="131">
        <f>PAS!E81</f>
        <v>0</v>
      </c>
      <c r="G282" s="131">
        <f>PAS!F81</f>
        <v>0</v>
      </c>
      <c r="H282" s="131">
        <f>PAS!G81</f>
        <v>0</v>
      </c>
      <c r="I282" s="131">
        <f>PAS!H81</f>
        <v>0</v>
      </c>
      <c r="J282" s="131">
        <f>PAS!I81</f>
        <v>0</v>
      </c>
      <c r="K282" s="131">
        <f>PAS!J81</f>
        <v>0</v>
      </c>
      <c r="L282" s="131">
        <f>PAS!K81</f>
        <v>0</v>
      </c>
      <c r="M282" s="131">
        <f>PAS!L81</f>
        <v>0</v>
      </c>
    </row>
    <row r="283" spans="2:13" ht="14.25" hidden="1">
      <c r="B283" s="131">
        <f>PAS!A82</f>
        <v>0</v>
      </c>
      <c r="C283" s="131">
        <f>PAS!B82</f>
        <v>0</v>
      </c>
      <c r="D283" s="131">
        <f>PAS!C82</f>
        <v>0</v>
      </c>
      <c r="E283" s="131">
        <f>PAS!D82</f>
        <v>0</v>
      </c>
      <c r="F283" s="131">
        <f>PAS!E82</f>
        <v>0</v>
      </c>
      <c r="G283" s="131">
        <f>PAS!F82</f>
        <v>0</v>
      </c>
      <c r="H283" s="131">
        <f>PAS!G82</f>
        <v>0</v>
      </c>
      <c r="I283" s="131">
        <f>PAS!H82</f>
        <v>0</v>
      </c>
      <c r="J283" s="131">
        <f>PAS!I82</f>
        <v>0</v>
      </c>
      <c r="K283" s="131">
        <f>PAS!J82</f>
        <v>0</v>
      </c>
      <c r="L283" s="131">
        <f>PAS!K82</f>
        <v>0</v>
      </c>
      <c r="M283" s="131">
        <f>PAS!L82</f>
        <v>0</v>
      </c>
    </row>
    <row r="284" spans="2:13" ht="14.25" hidden="1">
      <c r="B284" s="131">
        <f>PAS!A83</f>
        <v>0</v>
      </c>
      <c r="C284" s="131">
        <f>PAS!B83</f>
        <v>0</v>
      </c>
      <c r="D284" s="131">
        <f>PAS!C83</f>
        <v>0</v>
      </c>
      <c r="E284" s="131">
        <f>PAS!D83</f>
        <v>0</v>
      </c>
      <c r="F284" s="131">
        <f>PAS!E83</f>
        <v>0</v>
      </c>
      <c r="G284" s="131">
        <f>PAS!F83</f>
        <v>0</v>
      </c>
      <c r="H284" s="131">
        <f>PAS!G83</f>
        <v>0</v>
      </c>
      <c r="I284" s="131">
        <f>PAS!H83</f>
        <v>0</v>
      </c>
      <c r="J284" s="131">
        <f>PAS!I83</f>
        <v>0</v>
      </c>
      <c r="K284" s="131">
        <f>PAS!J83</f>
        <v>0</v>
      </c>
      <c r="L284" s="131">
        <f>PAS!K83</f>
        <v>0</v>
      </c>
      <c r="M284" s="131">
        <f>PAS!L83</f>
        <v>0</v>
      </c>
    </row>
    <row r="285" spans="2:13" ht="14.25" hidden="1">
      <c r="B285" s="131">
        <f>PAS!A84</f>
        <v>0</v>
      </c>
      <c r="C285" s="131">
        <f>PAS!B84</f>
        <v>0</v>
      </c>
      <c r="D285" s="131">
        <f>PAS!C84</f>
        <v>0</v>
      </c>
      <c r="E285" s="131">
        <f>PAS!D84</f>
        <v>0</v>
      </c>
      <c r="F285" s="131">
        <f>PAS!E84</f>
        <v>0</v>
      </c>
      <c r="G285" s="131">
        <f>PAS!F84</f>
        <v>0</v>
      </c>
      <c r="H285" s="131">
        <f>PAS!G84</f>
        <v>0</v>
      </c>
      <c r="I285" s="131">
        <f>PAS!H84</f>
        <v>0</v>
      </c>
      <c r="J285" s="131">
        <f>PAS!I84</f>
        <v>0</v>
      </c>
      <c r="K285" s="131">
        <f>PAS!J84</f>
        <v>0</v>
      </c>
      <c r="L285" s="131">
        <f>PAS!K84</f>
        <v>0</v>
      </c>
      <c r="M285" s="131">
        <f>PAS!L84</f>
        <v>0</v>
      </c>
    </row>
    <row r="286" spans="2:13" ht="14.25" hidden="1">
      <c r="B286" s="131">
        <f>PAS!A85</f>
        <v>0</v>
      </c>
      <c r="C286" s="131">
        <f>PAS!B85</f>
        <v>0</v>
      </c>
      <c r="D286" s="131">
        <f>PAS!C85</f>
        <v>0</v>
      </c>
      <c r="E286" s="131">
        <f>PAS!D85</f>
        <v>0</v>
      </c>
      <c r="F286" s="131">
        <f>PAS!E85</f>
        <v>0</v>
      </c>
      <c r="G286" s="131">
        <f>PAS!F85</f>
        <v>0</v>
      </c>
      <c r="H286" s="131">
        <f>PAS!G85</f>
        <v>0</v>
      </c>
      <c r="I286" s="131">
        <f>PAS!H85</f>
        <v>0</v>
      </c>
      <c r="J286" s="131">
        <f>PAS!I85</f>
        <v>0</v>
      </c>
      <c r="K286" s="131">
        <f>PAS!J85</f>
        <v>0</v>
      </c>
      <c r="L286" s="131">
        <f>PAS!K85</f>
        <v>0</v>
      </c>
      <c r="M286" s="131">
        <f>PAS!L85</f>
        <v>0</v>
      </c>
    </row>
    <row r="287" spans="2:13" ht="14.25" hidden="1">
      <c r="B287" s="131">
        <f>PAS!A86</f>
        <v>0</v>
      </c>
      <c r="C287" s="131">
        <f>PAS!B86</f>
        <v>0</v>
      </c>
      <c r="D287" s="131">
        <f>PAS!C86</f>
        <v>0</v>
      </c>
      <c r="E287" s="131">
        <f>PAS!D86</f>
        <v>0</v>
      </c>
      <c r="F287" s="131">
        <f>PAS!E86</f>
        <v>0</v>
      </c>
      <c r="G287" s="131">
        <f>PAS!F86</f>
        <v>0</v>
      </c>
      <c r="H287" s="131">
        <f>PAS!G86</f>
        <v>0</v>
      </c>
      <c r="I287" s="131">
        <f>PAS!H86</f>
        <v>0</v>
      </c>
      <c r="J287" s="131">
        <f>PAS!I86</f>
        <v>0</v>
      </c>
      <c r="K287" s="131">
        <f>PAS!J86</f>
        <v>0</v>
      </c>
      <c r="L287" s="131">
        <f>PAS!K86</f>
        <v>0</v>
      </c>
      <c r="M287" s="131">
        <f>PAS!L86</f>
        <v>0</v>
      </c>
    </row>
    <row r="288" spans="2:13" ht="14.25" hidden="1">
      <c r="B288" s="131">
        <f>PAS!A87</f>
        <v>0</v>
      </c>
      <c r="C288" s="131">
        <f>PAS!B87</f>
        <v>0</v>
      </c>
      <c r="D288" s="131">
        <f>PAS!C87</f>
        <v>0</v>
      </c>
      <c r="E288" s="131">
        <f>PAS!D87</f>
        <v>0</v>
      </c>
      <c r="F288" s="131">
        <f>PAS!E87</f>
        <v>0</v>
      </c>
      <c r="G288" s="131">
        <f>PAS!F87</f>
        <v>0</v>
      </c>
      <c r="H288" s="131">
        <f>PAS!G87</f>
        <v>0</v>
      </c>
      <c r="I288" s="131">
        <f>PAS!H87</f>
        <v>0</v>
      </c>
      <c r="J288" s="131">
        <f>PAS!I87</f>
        <v>0</v>
      </c>
      <c r="K288" s="131">
        <f>PAS!J87</f>
        <v>0</v>
      </c>
      <c r="L288" s="131">
        <f>PAS!K87</f>
        <v>0</v>
      </c>
      <c r="M288" s="131">
        <f>PAS!L87</f>
        <v>0</v>
      </c>
    </row>
    <row r="289" spans="2:13" ht="14.25" hidden="1">
      <c r="B289" s="131">
        <f>PAS!A88</f>
        <v>0</v>
      </c>
      <c r="C289" s="131">
        <f>PAS!B88</f>
        <v>0</v>
      </c>
      <c r="D289" s="131">
        <f>PAS!C88</f>
        <v>0</v>
      </c>
      <c r="E289" s="131">
        <f>PAS!D88</f>
        <v>0</v>
      </c>
      <c r="F289" s="131">
        <f>PAS!E88</f>
        <v>0</v>
      </c>
      <c r="G289" s="131">
        <f>PAS!F88</f>
        <v>0</v>
      </c>
      <c r="H289" s="131">
        <f>PAS!G88</f>
        <v>0</v>
      </c>
      <c r="I289" s="131">
        <f>PAS!H88</f>
        <v>0</v>
      </c>
      <c r="J289" s="131">
        <f>PAS!I88</f>
        <v>0</v>
      </c>
      <c r="K289" s="131">
        <f>PAS!J88</f>
        <v>0</v>
      </c>
      <c r="L289" s="131">
        <f>PAS!K88</f>
        <v>0</v>
      </c>
      <c r="M289" s="131">
        <f>PAS!L88</f>
        <v>0</v>
      </c>
    </row>
    <row r="290" spans="2:13" ht="14.25" hidden="1">
      <c r="B290" s="131">
        <f>PAS!A89</f>
        <v>0</v>
      </c>
      <c r="C290" s="131">
        <f>PAS!B89</f>
        <v>0</v>
      </c>
      <c r="D290" s="131">
        <f>PAS!C89</f>
        <v>0</v>
      </c>
      <c r="E290" s="131">
        <f>PAS!D89</f>
        <v>0</v>
      </c>
      <c r="F290" s="131">
        <f>PAS!E89</f>
        <v>0</v>
      </c>
      <c r="G290" s="131">
        <f>PAS!F89</f>
        <v>0</v>
      </c>
      <c r="H290" s="131">
        <f>PAS!G89</f>
        <v>0</v>
      </c>
      <c r="I290" s="131">
        <f>PAS!H89</f>
        <v>0</v>
      </c>
      <c r="J290" s="131">
        <f>PAS!I89</f>
        <v>0</v>
      </c>
      <c r="K290" s="131">
        <f>PAS!J89</f>
        <v>0</v>
      </c>
      <c r="L290" s="131">
        <f>PAS!K89</f>
        <v>0</v>
      </c>
      <c r="M290" s="131">
        <f>PAS!L89</f>
        <v>0</v>
      </c>
    </row>
    <row r="291" spans="2:13" ht="14.25" hidden="1">
      <c r="B291" s="131">
        <f>PAS!A90</f>
        <v>0</v>
      </c>
      <c r="C291" s="131">
        <f>PAS!B90</f>
        <v>0</v>
      </c>
      <c r="D291" s="131">
        <f>PAS!C90</f>
        <v>0</v>
      </c>
      <c r="E291" s="131">
        <f>PAS!D90</f>
        <v>0</v>
      </c>
      <c r="F291" s="131">
        <f>PAS!E90</f>
        <v>0</v>
      </c>
      <c r="G291" s="131">
        <f>PAS!F90</f>
        <v>0</v>
      </c>
      <c r="H291" s="131">
        <f>PAS!G90</f>
        <v>0</v>
      </c>
      <c r="I291" s="131">
        <f>PAS!H90</f>
        <v>0</v>
      </c>
      <c r="J291" s="131">
        <f>PAS!I90</f>
        <v>0</v>
      </c>
      <c r="K291" s="131">
        <f>PAS!J90</f>
        <v>0</v>
      </c>
      <c r="L291" s="131">
        <f>PAS!K90</f>
        <v>0</v>
      </c>
      <c r="M291" s="131">
        <f>PAS!L90</f>
        <v>0</v>
      </c>
    </row>
    <row r="292" spans="2:13" ht="14.25" hidden="1">
      <c r="B292" s="131">
        <f>PAS!A91</f>
        <v>0</v>
      </c>
      <c r="C292" s="131">
        <f>PAS!B91</f>
        <v>0</v>
      </c>
      <c r="D292" s="131">
        <f>PAS!C91</f>
        <v>0</v>
      </c>
      <c r="E292" s="131">
        <f>PAS!D91</f>
        <v>0</v>
      </c>
      <c r="F292" s="131">
        <f>PAS!E91</f>
        <v>0</v>
      </c>
      <c r="G292" s="131">
        <f>PAS!F91</f>
        <v>0</v>
      </c>
      <c r="H292" s="131">
        <f>PAS!G91</f>
        <v>0</v>
      </c>
      <c r="I292" s="131">
        <f>PAS!H91</f>
        <v>0</v>
      </c>
      <c r="J292" s="131">
        <f>PAS!I91</f>
        <v>0</v>
      </c>
      <c r="K292" s="131">
        <f>PAS!J91</f>
        <v>0</v>
      </c>
      <c r="L292" s="131">
        <f>PAS!K91</f>
        <v>0</v>
      </c>
      <c r="M292" s="131">
        <f>PAS!L91</f>
        <v>0</v>
      </c>
    </row>
    <row r="293" spans="2:13" ht="14.25" hidden="1">
      <c r="B293" s="131">
        <f>PAS!A92</f>
        <v>0</v>
      </c>
      <c r="C293" s="131">
        <f>PAS!B92</f>
        <v>0</v>
      </c>
      <c r="D293" s="131">
        <f>PAS!C92</f>
        <v>0</v>
      </c>
      <c r="E293" s="131">
        <f>PAS!D92</f>
        <v>0</v>
      </c>
      <c r="F293" s="131">
        <f>PAS!E92</f>
        <v>0</v>
      </c>
      <c r="G293" s="131">
        <f>PAS!F92</f>
        <v>0</v>
      </c>
      <c r="H293" s="131">
        <f>PAS!G92</f>
        <v>0</v>
      </c>
      <c r="I293" s="131">
        <f>PAS!H92</f>
        <v>0</v>
      </c>
      <c r="J293" s="131">
        <f>PAS!I92</f>
        <v>0</v>
      </c>
      <c r="K293" s="131">
        <f>PAS!J92</f>
        <v>0</v>
      </c>
      <c r="L293" s="131">
        <f>PAS!K92</f>
        <v>0</v>
      </c>
      <c r="M293" s="131">
        <f>PAS!L92</f>
        <v>0</v>
      </c>
    </row>
    <row r="294" spans="2:13" ht="14.25" hidden="1">
      <c r="B294" s="131">
        <f>PAS!A93</f>
        <v>0</v>
      </c>
      <c r="C294" s="131">
        <f>PAS!B93</f>
        <v>0</v>
      </c>
      <c r="D294" s="131">
        <f>PAS!C93</f>
        <v>0</v>
      </c>
      <c r="E294" s="131">
        <f>PAS!D93</f>
        <v>0</v>
      </c>
      <c r="F294" s="131">
        <f>PAS!E93</f>
        <v>0</v>
      </c>
      <c r="G294" s="131">
        <f>PAS!F93</f>
        <v>0</v>
      </c>
      <c r="H294" s="131">
        <f>PAS!G93</f>
        <v>0</v>
      </c>
      <c r="I294" s="131">
        <f>PAS!H93</f>
        <v>0</v>
      </c>
      <c r="J294" s="131">
        <f>PAS!I93</f>
        <v>0</v>
      </c>
      <c r="K294" s="131">
        <f>PAS!J93</f>
        <v>0</v>
      </c>
      <c r="L294" s="131">
        <f>PAS!K93</f>
        <v>0</v>
      </c>
      <c r="M294" s="131">
        <f>PAS!L93</f>
        <v>0</v>
      </c>
    </row>
    <row r="295" spans="2:13" ht="14.25" hidden="1">
      <c r="B295" s="131">
        <f>PAS!A94</f>
        <v>0</v>
      </c>
      <c r="C295" s="131">
        <f>PAS!B94</f>
        <v>0</v>
      </c>
      <c r="D295" s="131">
        <f>PAS!C94</f>
        <v>0</v>
      </c>
      <c r="E295" s="131">
        <f>PAS!D94</f>
        <v>0</v>
      </c>
      <c r="F295" s="131">
        <f>PAS!E94</f>
        <v>0</v>
      </c>
      <c r="G295" s="131">
        <f>PAS!F94</f>
        <v>0</v>
      </c>
      <c r="H295" s="131">
        <f>PAS!G94</f>
        <v>0</v>
      </c>
      <c r="I295" s="131">
        <f>PAS!H94</f>
        <v>0</v>
      </c>
      <c r="J295" s="131">
        <f>PAS!I94</f>
        <v>0</v>
      </c>
      <c r="K295" s="131">
        <f>PAS!J94</f>
        <v>0</v>
      </c>
      <c r="L295" s="131">
        <f>PAS!K94</f>
        <v>0</v>
      </c>
      <c r="M295" s="131">
        <f>PAS!L94</f>
        <v>0</v>
      </c>
    </row>
    <row r="296" spans="2:13" ht="14.25" hidden="1">
      <c r="B296" s="131">
        <f>PAS!A95</f>
        <v>0</v>
      </c>
      <c r="C296" s="131">
        <f>PAS!B95</f>
        <v>0</v>
      </c>
      <c r="D296" s="131">
        <f>PAS!C95</f>
        <v>0</v>
      </c>
      <c r="E296" s="131">
        <f>PAS!D95</f>
        <v>0</v>
      </c>
      <c r="F296" s="131">
        <f>PAS!E95</f>
        <v>0</v>
      </c>
      <c r="G296" s="131">
        <f>PAS!F95</f>
        <v>0</v>
      </c>
      <c r="H296" s="131">
        <f>PAS!G95</f>
        <v>0</v>
      </c>
      <c r="I296" s="131">
        <f>PAS!H95</f>
        <v>0</v>
      </c>
      <c r="J296" s="131">
        <f>PAS!I95</f>
        <v>0</v>
      </c>
      <c r="K296" s="131">
        <f>PAS!J95</f>
        <v>0</v>
      </c>
      <c r="L296" s="131">
        <f>PAS!K95</f>
        <v>0</v>
      </c>
      <c r="M296" s="131">
        <f>PAS!L95</f>
        <v>0</v>
      </c>
    </row>
    <row r="297" spans="2:13" ht="14.25" hidden="1">
      <c r="B297" s="131">
        <f>PAS!A96</f>
        <v>0</v>
      </c>
      <c r="C297" s="131">
        <f>PAS!B96</f>
        <v>0</v>
      </c>
      <c r="D297" s="131">
        <f>PAS!C96</f>
        <v>0</v>
      </c>
      <c r="E297" s="131">
        <f>PAS!D96</f>
        <v>0</v>
      </c>
      <c r="F297" s="131">
        <f>PAS!E96</f>
        <v>0</v>
      </c>
      <c r="G297" s="131">
        <f>PAS!F96</f>
        <v>0</v>
      </c>
      <c r="H297" s="131">
        <f>PAS!G96</f>
        <v>0</v>
      </c>
      <c r="I297" s="131">
        <f>PAS!H96</f>
        <v>0</v>
      </c>
      <c r="J297" s="131">
        <f>PAS!I96</f>
        <v>0</v>
      </c>
      <c r="K297" s="131">
        <f>PAS!J96</f>
        <v>0</v>
      </c>
      <c r="L297" s="131">
        <f>PAS!K96</f>
        <v>0</v>
      </c>
      <c r="M297" s="131">
        <f>PAS!L96</f>
        <v>0</v>
      </c>
    </row>
    <row r="298" spans="2:13" ht="14.25" hidden="1">
      <c r="B298" s="131">
        <f>PAS!A97</f>
        <v>0</v>
      </c>
      <c r="C298" s="131">
        <f>PAS!B97</f>
        <v>0</v>
      </c>
      <c r="D298" s="131">
        <f>PAS!C97</f>
        <v>0</v>
      </c>
      <c r="E298" s="131">
        <f>PAS!D97</f>
        <v>0</v>
      </c>
      <c r="F298" s="131">
        <f>PAS!E97</f>
        <v>0</v>
      </c>
      <c r="G298" s="131">
        <f>PAS!F97</f>
        <v>0</v>
      </c>
      <c r="H298" s="131">
        <f>PAS!G97</f>
        <v>0</v>
      </c>
      <c r="I298" s="131">
        <f>PAS!H97</f>
        <v>0</v>
      </c>
      <c r="J298" s="131">
        <f>PAS!I97</f>
        <v>0</v>
      </c>
      <c r="K298" s="131">
        <f>PAS!J97</f>
        <v>0</v>
      </c>
      <c r="L298" s="131">
        <f>PAS!K97</f>
        <v>0</v>
      </c>
      <c r="M298" s="131">
        <f>PAS!L97</f>
        <v>0</v>
      </c>
    </row>
    <row r="299" spans="2:13" ht="14.25" hidden="1">
      <c r="B299" s="131">
        <f>PAS!A98</f>
        <v>0</v>
      </c>
      <c r="C299" s="131">
        <f>PAS!B98</f>
        <v>0</v>
      </c>
      <c r="D299" s="131">
        <f>PAS!C98</f>
        <v>0</v>
      </c>
      <c r="E299" s="131">
        <f>PAS!D98</f>
        <v>0</v>
      </c>
      <c r="F299" s="131">
        <f>PAS!E98</f>
        <v>0</v>
      </c>
      <c r="G299" s="131">
        <f>PAS!F98</f>
        <v>0</v>
      </c>
      <c r="H299" s="131">
        <f>PAS!G98</f>
        <v>0</v>
      </c>
      <c r="I299" s="131">
        <f>PAS!H98</f>
        <v>0</v>
      </c>
      <c r="J299" s="131">
        <f>PAS!I98</f>
        <v>0</v>
      </c>
      <c r="K299" s="131">
        <f>PAS!J98</f>
        <v>0</v>
      </c>
      <c r="L299" s="131">
        <f>PAS!K98</f>
        <v>0</v>
      </c>
      <c r="M299" s="131">
        <f>PAS!L98</f>
        <v>0</v>
      </c>
    </row>
    <row r="300" spans="2:13" ht="14.25" hidden="1">
      <c r="B300" s="131">
        <f>PAS!A99</f>
        <v>0</v>
      </c>
      <c r="C300" s="131">
        <f>PAS!B99</f>
        <v>0</v>
      </c>
      <c r="D300" s="131">
        <f>PAS!C99</f>
        <v>0</v>
      </c>
      <c r="E300" s="131">
        <f>PAS!D99</f>
        <v>0</v>
      </c>
      <c r="F300" s="131">
        <f>PAS!E99</f>
        <v>0</v>
      </c>
      <c r="G300" s="131">
        <f>PAS!F99</f>
        <v>0</v>
      </c>
      <c r="H300" s="131">
        <f>PAS!G99</f>
        <v>0</v>
      </c>
      <c r="I300" s="131">
        <f>PAS!H99</f>
        <v>0</v>
      </c>
      <c r="J300" s="131">
        <f>PAS!I99</f>
        <v>0</v>
      </c>
      <c r="K300" s="131">
        <f>PAS!J99</f>
        <v>0</v>
      </c>
      <c r="L300" s="131">
        <f>PAS!K99</f>
        <v>0</v>
      </c>
      <c r="M300" s="131">
        <f>PAS!L99</f>
        <v>0</v>
      </c>
    </row>
    <row r="301" spans="2:13" ht="14.25" hidden="1">
      <c r="B301" s="131">
        <f>PAS!A100</f>
        <v>0</v>
      </c>
      <c r="C301" s="131">
        <f>PAS!B100</f>
        <v>0</v>
      </c>
      <c r="D301" s="131">
        <f>PAS!C100</f>
        <v>0</v>
      </c>
      <c r="E301" s="131">
        <f>PAS!D100</f>
        <v>0</v>
      </c>
      <c r="F301" s="131">
        <f>PAS!E100</f>
        <v>0</v>
      </c>
      <c r="G301" s="131">
        <f>PAS!F100</f>
        <v>0</v>
      </c>
      <c r="H301" s="131">
        <f>PAS!G100</f>
        <v>0</v>
      </c>
      <c r="I301" s="131">
        <f>PAS!H100</f>
        <v>0</v>
      </c>
      <c r="J301" s="131">
        <f>PAS!I100</f>
        <v>0</v>
      </c>
      <c r="K301" s="131">
        <f>PAS!J100</f>
        <v>0</v>
      </c>
      <c r="L301" s="131">
        <f>PAS!K100</f>
        <v>0</v>
      </c>
      <c r="M301" s="131">
        <f>PAS!L100</f>
        <v>0</v>
      </c>
    </row>
    <row r="302" spans="2:13" ht="14.25" hidden="1">
      <c r="B302" s="131">
        <f>PAS!A101</f>
        <v>0</v>
      </c>
      <c r="C302" s="131">
        <f>PAS!B101</f>
        <v>0</v>
      </c>
      <c r="D302" s="131">
        <f>PAS!C101</f>
        <v>0</v>
      </c>
      <c r="E302" s="131">
        <f>PAS!D101</f>
        <v>0</v>
      </c>
      <c r="F302" s="131">
        <f>PAS!E101</f>
        <v>0</v>
      </c>
      <c r="G302" s="131">
        <f>PAS!F101</f>
        <v>0</v>
      </c>
      <c r="H302" s="131">
        <f>PAS!G101</f>
        <v>0</v>
      </c>
      <c r="I302" s="131">
        <f>PAS!H101</f>
        <v>0</v>
      </c>
      <c r="J302" s="131">
        <f>PAS!I101</f>
        <v>0</v>
      </c>
      <c r="K302" s="131">
        <f>PAS!J101</f>
        <v>0</v>
      </c>
      <c r="L302" s="131">
        <f>PAS!K101</f>
        <v>0</v>
      </c>
      <c r="M302" s="131">
        <f>PAS!L101</f>
        <v>0</v>
      </c>
    </row>
    <row r="303" spans="2:13" ht="14.25" hidden="1">
      <c r="B303" s="131">
        <f>PAS!A102</f>
        <v>0</v>
      </c>
      <c r="C303" s="131">
        <f>PAS!B102</f>
        <v>0</v>
      </c>
      <c r="D303" s="131">
        <f>PAS!C102</f>
        <v>0</v>
      </c>
      <c r="E303" s="131">
        <f>PAS!D102</f>
        <v>0</v>
      </c>
      <c r="F303" s="131">
        <f>PAS!E102</f>
        <v>0</v>
      </c>
      <c r="G303" s="131">
        <f>PAS!F102</f>
        <v>0</v>
      </c>
      <c r="H303" s="131">
        <f>PAS!G102</f>
        <v>0</v>
      </c>
      <c r="I303" s="131">
        <f>PAS!H102</f>
        <v>0</v>
      </c>
      <c r="J303" s="131">
        <f>PAS!I102</f>
        <v>0</v>
      </c>
      <c r="K303" s="131">
        <f>PAS!J102</f>
        <v>0</v>
      </c>
      <c r="L303" s="131">
        <f>PAS!K102</f>
        <v>0</v>
      </c>
      <c r="M303" s="131">
        <f>PAS!L102</f>
        <v>0</v>
      </c>
    </row>
    <row r="304" spans="2:13" ht="14.25" hidden="1">
      <c r="B304" s="131">
        <f>PAS!A103</f>
        <v>0</v>
      </c>
      <c r="C304" s="131">
        <f>PAS!B103</f>
        <v>0</v>
      </c>
      <c r="D304" s="131">
        <f>PAS!C103</f>
        <v>0</v>
      </c>
      <c r="E304" s="131">
        <f>PAS!D103</f>
        <v>0</v>
      </c>
      <c r="F304" s="131">
        <f>PAS!E103</f>
        <v>0</v>
      </c>
      <c r="G304" s="131">
        <f>PAS!F103</f>
        <v>0</v>
      </c>
      <c r="H304" s="131">
        <f>PAS!G103</f>
        <v>0</v>
      </c>
      <c r="I304" s="131">
        <f>PAS!H103</f>
        <v>0</v>
      </c>
      <c r="J304" s="131">
        <f>PAS!I103</f>
        <v>0</v>
      </c>
      <c r="K304" s="131">
        <f>PAS!J103</f>
        <v>0</v>
      </c>
      <c r="L304" s="131">
        <f>PAS!K103</f>
        <v>0</v>
      </c>
      <c r="M304" s="131">
        <f>PAS!L103</f>
        <v>0</v>
      </c>
    </row>
    <row r="305" spans="2:13" ht="14.25" hidden="1">
      <c r="B305" s="131">
        <f>PAS!A104</f>
        <v>0</v>
      </c>
      <c r="C305" s="131">
        <f>PAS!B104</f>
        <v>0</v>
      </c>
      <c r="D305" s="131">
        <f>PAS!C104</f>
        <v>0</v>
      </c>
      <c r="E305" s="131">
        <f>PAS!D104</f>
        <v>0</v>
      </c>
      <c r="F305" s="131">
        <f>PAS!E104</f>
        <v>0</v>
      </c>
      <c r="G305" s="131">
        <f>PAS!F104</f>
        <v>0</v>
      </c>
      <c r="H305" s="131">
        <f>PAS!G104</f>
        <v>0</v>
      </c>
      <c r="I305" s="131">
        <f>PAS!H104</f>
        <v>0</v>
      </c>
      <c r="J305" s="131">
        <f>PAS!I104</f>
        <v>0</v>
      </c>
      <c r="K305" s="131">
        <f>PAS!J104</f>
        <v>0</v>
      </c>
      <c r="L305" s="131">
        <f>PAS!K104</f>
        <v>0</v>
      </c>
      <c r="M305" s="131">
        <f>PAS!L104</f>
        <v>0</v>
      </c>
    </row>
    <row r="306" spans="2:13" ht="14.25" hidden="1">
      <c r="B306" s="131">
        <f>PAS!A105</f>
        <v>0</v>
      </c>
      <c r="C306" s="131">
        <f>PAS!B105</f>
        <v>0</v>
      </c>
      <c r="D306" s="131">
        <f>PAS!C105</f>
        <v>0</v>
      </c>
      <c r="E306" s="131">
        <f>PAS!D105</f>
        <v>0</v>
      </c>
      <c r="F306" s="131">
        <f>PAS!E105</f>
        <v>0</v>
      </c>
      <c r="G306" s="131">
        <f>PAS!F105</f>
        <v>0</v>
      </c>
      <c r="H306" s="131">
        <f>PAS!G105</f>
        <v>0</v>
      </c>
      <c r="I306" s="131">
        <f>PAS!H105</f>
        <v>0</v>
      </c>
      <c r="J306" s="131">
        <f>PAS!I105</f>
        <v>0</v>
      </c>
      <c r="K306" s="131">
        <f>PAS!J105</f>
        <v>0</v>
      </c>
      <c r="L306" s="131">
        <f>PAS!K105</f>
        <v>0</v>
      </c>
      <c r="M306" s="131">
        <f>PAS!L105</f>
        <v>0</v>
      </c>
    </row>
    <row r="307" spans="2:13" ht="14.25" hidden="1">
      <c r="B307" s="131">
        <f>PAS!A106</f>
        <v>0</v>
      </c>
      <c r="C307" s="131">
        <f>PAS!B106</f>
        <v>0</v>
      </c>
      <c r="D307" s="131">
        <f>PAS!C106</f>
        <v>0</v>
      </c>
      <c r="E307" s="131">
        <f>PAS!D106</f>
        <v>0</v>
      </c>
      <c r="F307" s="131">
        <f>PAS!E106</f>
        <v>0</v>
      </c>
      <c r="G307" s="131">
        <f>PAS!F106</f>
        <v>0</v>
      </c>
      <c r="H307" s="131">
        <f>PAS!G106</f>
        <v>0</v>
      </c>
      <c r="I307" s="131">
        <f>PAS!H106</f>
        <v>0</v>
      </c>
      <c r="J307" s="131">
        <f>PAS!I106</f>
        <v>0</v>
      </c>
      <c r="K307" s="131">
        <f>PAS!J106</f>
        <v>0</v>
      </c>
      <c r="L307" s="131">
        <f>PAS!K106</f>
        <v>0</v>
      </c>
      <c r="M307" s="131">
        <f>PAS!L106</f>
        <v>0</v>
      </c>
    </row>
    <row r="308" spans="2:13" ht="14.25" hidden="1">
      <c r="B308" s="131">
        <f>PAS!A107</f>
        <v>0</v>
      </c>
      <c r="C308" s="131">
        <f>PAS!B107</f>
        <v>0</v>
      </c>
      <c r="D308" s="131">
        <f>PAS!C107</f>
        <v>0</v>
      </c>
      <c r="E308" s="131">
        <f>PAS!D107</f>
        <v>0</v>
      </c>
      <c r="F308" s="131">
        <f>PAS!E107</f>
        <v>0</v>
      </c>
      <c r="G308" s="131">
        <f>PAS!F107</f>
        <v>0</v>
      </c>
      <c r="H308" s="131">
        <f>PAS!G107</f>
        <v>0</v>
      </c>
      <c r="I308" s="131">
        <f>PAS!H107</f>
        <v>0</v>
      </c>
      <c r="J308" s="131">
        <f>PAS!I107</f>
        <v>0</v>
      </c>
      <c r="K308" s="131">
        <f>PAS!J107</f>
        <v>0</v>
      </c>
      <c r="L308" s="131">
        <f>PAS!K107</f>
        <v>0</v>
      </c>
      <c r="M308" s="131">
        <f>PAS!L107</f>
        <v>0</v>
      </c>
    </row>
    <row r="309" spans="2:13" ht="14.25" hidden="1">
      <c r="B309" s="131">
        <f>PAS!A108</f>
        <v>0</v>
      </c>
      <c r="C309" s="131">
        <f>PAS!B108</f>
        <v>0</v>
      </c>
      <c r="D309" s="131">
        <f>PAS!C108</f>
        <v>0</v>
      </c>
      <c r="E309" s="131">
        <f>PAS!D108</f>
        <v>0</v>
      </c>
      <c r="F309" s="131">
        <f>PAS!E108</f>
        <v>0</v>
      </c>
      <c r="G309" s="131">
        <f>PAS!F108</f>
        <v>0</v>
      </c>
      <c r="H309" s="131">
        <f>PAS!G108</f>
        <v>0</v>
      </c>
      <c r="I309" s="131">
        <f>PAS!H108</f>
        <v>0</v>
      </c>
      <c r="J309" s="131">
        <f>PAS!I108</f>
        <v>0</v>
      </c>
      <c r="K309" s="131">
        <f>PAS!J108</f>
        <v>0</v>
      </c>
      <c r="L309" s="131">
        <f>PAS!K108</f>
        <v>0</v>
      </c>
      <c r="M309" s="131">
        <f>PAS!L108</f>
        <v>0</v>
      </c>
    </row>
    <row r="310" spans="2:13" ht="14.25" hidden="1">
      <c r="B310" s="131">
        <f>PAS!A109</f>
        <v>0</v>
      </c>
      <c r="C310" s="131">
        <f>PAS!B109</f>
        <v>0</v>
      </c>
      <c r="D310" s="131">
        <f>PAS!C109</f>
        <v>0</v>
      </c>
      <c r="E310" s="131">
        <f>PAS!D109</f>
        <v>0</v>
      </c>
      <c r="F310" s="131">
        <f>PAS!E109</f>
        <v>0</v>
      </c>
      <c r="G310" s="131">
        <f>PAS!F109</f>
        <v>0</v>
      </c>
      <c r="H310" s="131">
        <f>PAS!G109</f>
        <v>0</v>
      </c>
      <c r="I310" s="131">
        <f>PAS!H109</f>
        <v>0</v>
      </c>
      <c r="J310" s="131">
        <f>PAS!I109</f>
        <v>0</v>
      </c>
      <c r="K310" s="131">
        <f>PAS!J109</f>
        <v>0</v>
      </c>
      <c r="L310" s="131">
        <f>PAS!K109</f>
        <v>0</v>
      </c>
      <c r="M310" s="131">
        <f>PAS!L109</f>
        <v>0</v>
      </c>
    </row>
    <row r="311" spans="2:13" ht="14.25" hidden="1">
      <c r="B311" s="131">
        <f>PAS!A110</f>
        <v>0</v>
      </c>
      <c r="C311" s="131">
        <f>PAS!B110</f>
        <v>0</v>
      </c>
      <c r="D311" s="131">
        <f>PAS!C110</f>
        <v>0</v>
      </c>
      <c r="E311" s="131">
        <f>PAS!D110</f>
        <v>0</v>
      </c>
      <c r="F311" s="131">
        <f>PAS!E110</f>
        <v>0</v>
      </c>
      <c r="G311" s="131">
        <f>PAS!F110</f>
        <v>0</v>
      </c>
      <c r="H311" s="131">
        <f>PAS!G110</f>
        <v>0</v>
      </c>
      <c r="I311" s="131">
        <f>PAS!H110</f>
        <v>0</v>
      </c>
      <c r="J311" s="131">
        <f>PAS!I110</f>
        <v>0</v>
      </c>
      <c r="K311" s="131">
        <f>PAS!J110</f>
        <v>0</v>
      </c>
      <c r="L311" s="131">
        <f>PAS!K110</f>
        <v>0</v>
      </c>
      <c r="M311" s="131">
        <f>PAS!L110</f>
        <v>0</v>
      </c>
    </row>
    <row r="312" spans="2:13" ht="14.25" hidden="1">
      <c r="B312" s="131">
        <f>PAS!A111</f>
        <v>0</v>
      </c>
      <c r="C312" s="131">
        <f>PAS!B111</f>
        <v>0</v>
      </c>
      <c r="D312" s="131">
        <f>PAS!C111</f>
        <v>0</v>
      </c>
      <c r="E312" s="131">
        <f>PAS!D111</f>
        <v>0</v>
      </c>
      <c r="F312" s="131">
        <f>PAS!E111</f>
        <v>0</v>
      </c>
      <c r="G312" s="131">
        <f>PAS!F111</f>
        <v>0</v>
      </c>
      <c r="H312" s="131">
        <f>PAS!G111</f>
        <v>0</v>
      </c>
      <c r="I312" s="131">
        <f>PAS!H111</f>
        <v>0</v>
      </c>
      <c r="J312" s="131">
        <f>PAS!I111</f>
        <v>0</v>
      </c>
      <c r="K312" s="131">
        <f>PAS!J111</f>
        <v>0</v>
      </c>
      <c r="L312" s="131">
        <f>PAS!K111</f>
        <v>0</v>
      </c>
      <c r="M312" s="131">
        <f>PAS!L111</f>
        <v>0</v>
      </c>
    </row>
    <row r="313" spans="2:13" ht="14.25" hidden="1">
      <c r="B313" s="131">
        <f>PAS!A112</f>
        <v>0</v>
      </c>
      <c r="C313" s="131">
        <f>PAS!B112</f>
        <v>0</v>
      </c>
      <c r="D313" s="131">
        <f>PAS!C112</f>
        <v>0</v>
      </c>
      <c r="E313" s="131">
        <f>PAS!D112</f>
        <v>0</v>
      </c>
      <c r="F313" s="131">
        <f>PAS!E112</f>
        <v>0</v>
      </c>
      <c r="G313" s="131">
        <f>PAS!F112</f>
        <v>0</v>
      </c>
      <c r="H313" s="131">
        <f>PAS!G112</f>
        <v>0</v>
      </c>
      <c r="I313" s="131">
        <f>PAS!H112</f>
        <v>0</v>
      </c>
      <c r="J313" s="131">
        <f>PAS!I112</f>
        <v>0</v>
      </c>
      <c r="K313" s="131">
        <f>PAS!J112</f>
        <v>0</v>
      </c>
      <c r="L313" s="131">
        <f>PAS!K112</f>
        <v>0</v>
      </c>
      <c r="M313" s="131">
        <f>PAS!L112</f>
        <v>0</v>
      </c>
    </row>
    <row r="314" spans="2:13" ht="14.25" hidden="1">
      <c r="B314" s="131">
        <f>PAS!A113</f>
        <v>0</v>
      </c>
      <c r="C314" s="131">
        <f>PAS!B113</f>
        <v>0</v>
      </c>
      <c r="D314" s="131">
        <f>PAS!C113</f>
        <v>0</v>
      </c>
      <c r="E314" s="131">
        <f>PAS!D113</f>
        <v>0</v>
      </c>
      <c r="F314" s="131">
        <f>PAS!E113</f>
        <v>0</v>
      </c>
      <c r="G314" s="131">
        <f>PAS!F113</f>
        <v>0</v>
      </c>
      <c r="H314" s="131">
        <f>PAS!G113</f>
        <v>0</v>
      </c>
      <c r="I314" s="131">
        <f>PAS!H113</f>
        <v>0</v>
      </c>
      <c r="J314" s="131">
        <f>PAS!I113</f>
        <v>0</v>
      </c>
      <c r="K314" s="131">
        <f>PAS!J113</f>
        <v>0</v>
      </c>
      <c r="L314" s="131">
        <f>PAS!K113</f>
        <v>0</v>
      </c>
      <c r="M314" s="131">
        <f>PAS!L113</f>
        <v>0</v>
      </c>
    </row>
    <row r="315" spans="2:13" ht="14.25" hidden="1">
      <c r="B315" s="131">
        <f>PAS!A114</f>
        <v>0</v>
      </c>
      <c r="C315" s="131">
        <f>PAS!B114</f>
        <v>0</v>
      </c>
      <c r="D315" s="131">
        <f>PAS!C114</f>
        <v>0</v>
      </c>
      <c r="E315" s="131">
        <f>PAS!D114</f>
        <v>0</v>
      </c>
      <c r="F315" s="131">
        <f>PAS!E114</f>
        <v>0</v>
      </c>
      <c r="G315" s="131">
        <f>PAS!F114</f>
        <v>0</v>
      </c>
      <c r="H315" s="131">
        <f>PAS!G114</f>
        <v>0</v>
      </c>
      <c r="I315" s="131">
        <f>PAS!H114</f>
        <v>0</v>
      </c>
      <c r="J315" s="131">
        <f>PAS!I114</f>
        <v>0</v>
      </c>
      <c r="K315" s="131">
        <f>PAS!J114</f>
        <v>0</v>
      </c>
      <c r="L315" s="131">
        <f>PAS!K114</f>
        <v>0</v>
      </c>
      <c r="M315" s="131">
        <f>PAS!L114</f>
        <v>0</v>
      </c>
    </row>
    <row r="316" spans="2:13" ht="14.25" hidden="1">
      <c r="B316" s="131">
        <f>PAS!A115</f>
        <v>0</v>
      </c>
      <c r="C316" s="131">
        <f>PAS!B115</f>
        <v>0</v>
      </c>
      <c r="D316" s="131">
        <f>PAS!C115</f>
        <v>0</v>
      </c>
      <c r="E316" s="131">
        <f>PAS!D115</f>
        <v>0</v>
      </c>
      <c r="F316" s="131">
        <f>PAS!E115</f>
        <v>0</v>
      </c>
      <c r="G316" s="131">
        <f>PAS!F115</f>
        <v>0</v>
      </c>
      <c r="H316" s="131">
        <f>PAS!G115</f>
        <v>0</v>
      </c>
      <c r="I316" s="131">
        <f>PAS!H115</f>
        <v>0</v>
      </c>
      <c r="J316" s="131">
        <f>PAS!I115</f>
        <v>0</v>
      </c>
      <c r="K316" s="131">
        <f>PAS!J115</f>
        <v>0</v>
      </c>
      <c r="L316" s="131">
        <f>PAS!K115</f>
        <v>0</v>
      </c>
      <c r="M316" s="131">
        <f>PAS!L115</f>
        <v>0</v>
      </c>
    </row>
    <row r="317" spans="2:13" ht="14.25" hidden="1">
      <c r="B317" s="131">
        <f>PAS!A116</f>
        <v>0</v>
      </c>
      <c r="C317" s="131">
        <f>PAS!B116</f>
        <v>0</v>
      </c>
      <c r="D317" s="131">
        <f>PAS!C116</f>
        <v>0</v>
      </c>
      <c r="E317" s="131">
        <f>PAS!D116</f>
        <v>0</v>
      </c>
      <c r="F317" s="131">
        <f>PAS!E116</f>
        <v>0</v>
      </c>
      <c r="G317" s="131">
        <f>PAS!F116</f>
        <v>0</v>
      </c>
      <c r="H317" s="131">
        <f>PAS!G116</f>
        <v>0</v>
      </c>
      <c r="I317" s="131">
        <f>PAS!H116</f>
        <v>0</v>
      </c>
      <c r="J317" s="131">
        <f>PAS!I116</f>
        <v>0</v>
      </c>
      <c r="K317" s="131">
        <f>PAS!J116</f>
        <v>0</v>
      </c>
      <c r="L317" s="131">
        <f>PAS!K116</f>
        <v>0</v>
      </c>
      <c r="M317" s="131">
        <f>PAS!L116</f>
        <v>0</v>
      </c>
    </row>
    <row r="318" spans="2:13" ht="14.25" hidden="1">
      <c r="B318" s="131">
        <f>PAS!A117</f>
        <v>0</v>
      </c>
      <c r="C318" s="131">
        <f>PAS!B117</f>
        <v>0</v>
      </c>
      <c r="D318" s="131">
        <f>PAS!C117</f>
        <v>0</v>
      </c>
      <c r="E318" s="131">
        <f>PAS!D117</f>
        <v>0</v>
      </c>
      <c r="F318" s="131">
        <f>PAS!E117</f>
        <v>0</v>
      </c>
      <c r="G318" s="131">
        <f>PAS!F117</f>
        <v>0</v>
      </c>
      <c r="H318" s="131">
        <f>PAS!G117</f>
        <v>0</v>
      </c>
      <c r="I318" s="131">
        <f>PAS!H117</f>
        <v>0</v>
      </c>
      <c r="J318" s="131">
        <f>PAS!I117</f>
        <v>0</v>
      </c>
      <c r="K318" s="131">
        <f>PAS!J117</f>
        <v>0</v>
      </c>
      <c r="L318" s="131">
        <f>PAS!K117</f>
        <v>0</v>
      </c>
      <c r="M318" s="131">
        <f>PAS!L117</f>
        <v>0</v>
      </c>
    </row>
    <row r="319" spans="2:13" ht="14.25" hidden="1">
      <c r="B319" s="131">
        <f>PAS!A118</f>
        <v>0</v>
      </c>
      <c r="C319" s="131">
        <f>PAS!B118</f>
        <v>0</v>
      </c>
      <c r="D319" s="131">
        <f>PAS!C118</f>
        <v>0</v>
      </c>
      <c r="E319" s="131">
        <f>PAS!D118</f>
        <v>0</v>
      </c>
      <c r="F319" s="131">
        <f>PAS!E118</f>
        <v>0</v>
      </c>
      <c r="G319" s="131">
        <f>PAS!F118</f>
        <v>0</v>
      </c>
      <c r="H319" s="131">
        <f>PAS!G118</f>
        <v>0</v>
      </c>
      <c r="I319" s="131">
        <f>PAS!H118</f>
        <v>0</v>
      </c>
      <c r="J319" s="131">
        <f>PAS!I118</f>
        <v>0</v>
      </c>
      <c r="K319" s="131">
        <f>PAS!J118</f>
        <v>0</v>
      </c>
      <c r="L319" s="131">
        <f>PAS!K118</f>
        <v>0</v>
      </c>
      <c r="M319" s="131">
        <f>PAS!L118</f>
        <v>0</v>
      </c>
    </row>
    <row r="320" spans="2:13" ht="14.25" hidden="1">
      <c r="B320" s="131">
        <f>PAS!A119</f>
        <v>0</v>
      </c>
      <c r="C320" s="131">
        <f>PAS!B119</f>
        <v>0</v>
      </c>
      <c r="D320" s="131">
        <f>PAS!C119</f>
        <v>0</v>
      </c>
      <c r="E320" s="131">
        <f>PAS!D119</f>
        <v>0</v>
      </c>
      <c r="F320" s="131">
        <f>PAS!E119</f>
        <v>0</v>
      </c>
      <c r="G320" s="131">
        <f>PAS!F119</f>
        <v>0</v>
      </c>
      <c r="H320" s="131">
        <f>PAS!G119</f>
        <v>0</v>
      </c>
      <c r="I320" s="131">
        <f>PAS!H119</f>
        <v>0</v>
      </c>
      <c r="J320" s="131">
        <f>PAS!I119</f>
        <v>0</v>
      </c>
      <c r="K320" s="131">
        <f>PAS!J119</f>
        <v>0</v>
      </c>
      <c r="L320" s="131">
        <f>PAS!K119</f>
        <v>0</v>
      </c>
      <c r="M320" s="131">
        <f>PAS!L119</f>
        <v>0</v>
      </c>
    </row>
    <row r="321" spans="2:13" ht="14.25" hidden="1">
      <c r="B321" s="131">
        <f>PAS!A120</f>
        <v>0</v>
      </c>
      <c r="C321" s="131">
        <f>PAS!B120</f>
        <v>0</v>
      </c>
      <c r="D321" s="131">
        <f>PAS!C120</f>
        <v>0</v>
      </c>
      <c r="E321" s="131">
        <f>PAS!D120</f>
        <v>0</v>
      </c>
      <c r="F321" s="131">
        <f>PAS!E120</f>
        <v>0</v>
      </c>
      <c r="G321" s="131">
        <f>PAS!F120</f>
        <v>0</v>
      </c>
      <c r="H321" s="131">
        <f>PAS!G120</f>
        <v>0</v>
      </c>
      <c r="I321" s="131">
        <f>PAS!H120</f>
        <v>0</v>
      </c>
      <c r="J321" s="131">
        <f>PAS!I120</f>
        <v>0</v>
      </c>
      <c r="K321" s="131">
        <f>PAS!J120</f>
        <v>0</v>
      </c>
      <c r="L321" s="131">
        <f>PAS!K120</f>
        <v>0</v>
      </c>
      <c r="M321" s="131">
        <f>PAS!L120</f>
        <v>0</v>
      </c>
    </row>
    <row r="322" spans="2:13" ht="14.25" hidden="1">
      <c r="B322" s="131">
        <f>PAS!A121</f>
        <v>0</v>
      </c>
      <c r="C322" s="131">
        <f>PAS!B121</f>
        <v>0</v>
      </c>
      <c r="D322" s="131">
        <f>PAS!C121</f>
        <v>0</v>
      </c>
      <c r="E322" s="131">
        <f>PAS!D121</f>
        <v>0</v>
      </c>
      <c r="F322" s="131">
        <f>PAS!E121</f>
        <v>0</v>
      </c>
      <c r="G322" s="131">
        <f>PAS!F121</f>
        <v>0</v>
      </c>
      <c r="H322" s="131">
        <f>PAS!G121</f>
        <v>0</v>
      </c>
      <c r="I322" s="131">
        <f>PAS!H121</f>
        <v>0</v>
      </c>
      <c r="J322" s="131">
        <f>PAS!I121</f>
        <v>0</v>
      </c>
      <c r="K322" s="131">
        <f>PAS!J121</f>
        <v>0</v>
      </c>
      <c r="L322" s="131">
        <f>PAS!K121</f>
        <v>0</v>
      </c>
      <c r="M322" s="131">
        <f>PAS!L121</f>
        <v>0</v>
      </c>
    </row>
    <row r="323" spans="2:13" ht="14.25" hidden="1">
      <c r="B323" s="131">
        <f>PAS!A122</f>
        <v>0</v>
      </c>
      <c r="C323" s="131">
        <f>PAS!B122</f>
        <v>0</v>
      </c>
      <c r="D323" s="131">
        <f>PAS!C122</f>
        <v>0</v>
      </c>
      <c r="E323" s="131">
        <f>PAS!D122</f>
        <v>0</v>
      </c>
      <c r="F323" s="131">
        <f>PAS!E122</f>
        <v>0</v>
      </c>
      <c r="G323" s="131">
        <f>PAS!F122</f>
        <v>0</v>
      </c>
      <c r="H323" s="131">
        <f>PAS!G122</f>
        <v>0</v>
      </c>
      <c r="I323" s="131">
        <f>PAS!H122</f>
        <v>0</v>
      </c>
      <c r="J323" s="131">
        <f>PAS!I122</f>
        <v>0</v>
      </c>
      <c r="K323" s="131">
        <f>PAS!J122</f>
        <v>0</v>
      </c>
      <c r="L323" s="131">
        <f>PAS!K122</f>
        <v>0</v>
      </c>
      <c r="M323" s="131">
        <f>PAS!L122</f>
        <v>0</v>
      </c>
    </row>
    <row r="324" spans="2:13" ht="14.25" hidden="1">
      <c r="B324" s="131">
        <f>PAS!A123</f>
        <v>0</v>
      </c>
      <c r="C324" s="131">
        <f>PAS!B123</f>
        <v>0</v>
      </c>
      <c r="D324" s="131">
        <f>PAS!C123</f>
        <v>0</v>
      </c>
      <c r="E324" s="131">
        <f>PAS!D123</f>
        <v>0</v>
      </c>
      <c r="F324" s="131">
        <f>PAS!E123</f>
        <v>0</v>
      </c>
      <c r="G324" s="131">
        <f>PAS!F123</f>
        <v>0</v>
      </c>
      <c r="H324" s="131">
        <f>PAS!G123</f>
        <v>0</v>
      </c>
      <c r="I324" s="131">
        <f>PAS!H123</f>
        <v>0</v>
      </c>
      <c r="J324" s="131">
        <f>PAS!I123</f>
        <v>0</v>
      </c>
      <c r="K324" s="131">
        <f>PAS!J123</f>
        <v>0</v>
      </c>
      <c r="L324" s="131">
        <f>PAS!K123</f>
        <v>0</v>
      </c>
      <c r="M324" s="131">
        <f>PAS!L123</f>
        <v>0</v>
      </c>
    </row>
    <row r="325" spans="2:13" ht="14.25" hidden="1">
      <c r="B325" s="131">
        <f>PAS!A124</f>
        <v>0</v>
      </c>
      <c r="C325" s="131">
        <f>PAS!B124</f>
        <v>0</v>
      </c>
      <c r="D325" s="131">
        <f>PAS!C124</f>
        <v>0</v>
      </c>
      <c r="E325" s="131">
        <f>PAS!D124</f>
        <v>0</v>
      </c>
      <c r="F325" s="131">
        <f>PAS!E124</f>
        <v>0</v>
      </c>
      <c r="G325" s="131">
        <f>PAS!F124</f>
        <v>0</v>
      </c>
      <c r="H325" s="131">
        <f>PAS!G124</f>
        <v>0</v>
      </c>
      <c r="I325" s="131">
        <f>PAS!H124</f>
        <v>0</v>
      </c>
      <c r="J325" s="131">
        <f>PAS!I124</f>
        <v>0</v>
      </c>
      <c r="K325" s="131">
        <f>PAS!J124</f>
        <v>0</v>
      </c>
      <c r="L325" s="131">
        <f>PAS!K124</f>
        <v>0</v>
      </c>
      <c r="M325" s="131">
        <f>PAS!L124</f>
        <v>0</v>
      </c>
    </row>
    <row r="326" spans="2:13" ht="14.25" hidden="1">
      <c r="B326" s="131">
        <f>PAS!A125</f>
        <v>0</v>
      </c>
      <c r="C326" s="131">
        <f>PAS!B125</f>
        <v>0</v>
      </c>
      <c r="D326" s="131">
        <f>PAS!C125</f>
        <v>0</v>
      </c>
      <c r="E326" s="131">
        <f>PAS!D125</f>
        <v>0</v>
      </c>
      <c r="F326" s="131">
        <f>PAS!E125</f>
        <v>0</v>
      </c>
      <c r="G326" s="131">
        <f>PAS!F125</f>
        <v>0</v>
      </c>
      <c r="H326" s="131">
        <f>PAS!G125</f>
        <v>0</v>
      </c>
      <c r="I326" s="131">
        <f>PAS!H125</f>
        <v>0</v>
      </c>
      <c r="J326" s="131">
        <f>PAS!I125</f>
        <v>0</v>
      </c>
      <c r="K326" s="131">
        <f>PAS!J125</f>
        <v>0</v>
      </c>
      <c r="L326" s="131">
        <f>PAS!K125</f>
        <v>0</v>
      </c>
      <c r="M326" s="131">
        <f>PAS!L125</f>
        <v>0</v>
      </c>
    </row>
    <row r="327" spans="2:13" ht="14.25" hidden="1">
      <c r="B327" s="131">
        <f>PAS!A126</f>
        <v>0</v>
      </c>
      <c r="C327" s="131">
        <f>PAS!B126</f>
        <v>0</v>
      </c>
      <c r="D327" s="131">
        <f>PAS!C126</f>
        <v>0</v>
      </c>
      <c r="E327" s="131">
        <f>PAS!D126</f>
        <v>0</v>
      </c>
      <c r="F327" s="131">
        <f>PAS!E126</f>
        <v>0</v>
      </c>
      <c r="G327" s="131">
        <f>PAS!F126</f>
        <v>0</v>
      </c>
      <c r="H327" s="131">
        <f>PAS!G126</f>
        <v>0</v>
      </c>
      <c r="I327" s="131">
        <f>PAS!H126</f>
        <v>0</v>
      </c>
      <c r="J327" s="131">
        <f>PAS!I126</f>
        <v>0</v>
      </c>
      <c r="K327" s="131">
        <f>PAS!J126</f>
        <v>0</v>
      </c>
      <c r="L327" s="131">
        <f>PAS!K126</f>
        <v>0</v>
      </c>
      <c r="M327" s="131">
        <f>PAS!L126</f>
        <v>0</v>
      </c>
    </row>
    <row r="328" spans="2:13" ht="14.25" hidden="1">
      <c r="B328" s="131">
        <f>PAS!A127</f>
        <v>0</v>
      </c>
      <c r="C328" s="131">
        <f>PAS!B127</f>
        <v>0</v>
      </c>
      <c r="D328" s="131">
        <f>PAS!C127</f>
        <v>0</v>
      </c>
      <c r="E328" s="131">
        <f>PAS!D127</f>
        <v>0</v>
      </c>
      <c r="F328" s="131">
        <f>PAS!E127</f>
        <v>0</v>
      </c>
      <c r="G328" s="131">
        <f>PAS!F127</f>
        <v>0</v>
      </c>
      <c r="H328" s="131">
        <f>PAS!G127</f>
        <v>0</v>
      </c>
      <c r="I328" s="131">
        <f>PAS!H127</f>
        <v>0</v>
      </c>
      <c r="J328" s="131">
        <f>PAS!I127</f>
        <v>0</v>
      </c>
      <c r="K328" s="131">
        <f>PAS!J127</f>
        <v>0</v>
      </c>
      <c r="L328" s="131">
        <f>PAS!K127</f>
        <v>0</v>
      </c>
      <c r="M328" s="131">
        <f>PAS!L127</f>
        <v>0</v>
      </c>
    </row>
    <row r="329" spans="2:13" ht="14.25" hidden="1">
      <c r="B329" s="131">
        <f>PAS!A128</f>
        <v>0</v>
      </c>
      <c r="C329" s="131">
        <f>PAS!B128</f>
        <v>0</v>
      </c>
      <c r="D329" s="131">
        <f>PAS!C128</f>
        <v>0</v>
      </c>
      <c r="E329" s="131">
        <f>PAS!D128</f>
        <v>0</v>
      </c>
      <c r="F329" s="131">
        <f>PAS!E128</f>
        <v>0</v>
      </c>
      <c r="G329" s="131">
        <f>PAS!F128</f>
        <v>0</v>
      </c>
      <c r="H329" s="131">
        <f>PAS!G128</f>
        <v>0</v>
      </c>
      <c r="I329" s="131">
        <f>PAS!H128</f>
        <v>0</v>
      </c>
      <c r="J329" s="131">
        <f>PAS!I128</f>
        <v>0</v>
      </c>
      <c r="K329" s="131">
        <f>PAS!J128</f>
        <v>0</v>
      </c>
      <c r="L329" s="131">
        <f>PAS!K128</f>
        <v>0</v>
      </c>
      <c r="M329" s="131">
        <f>PAS!L128</f>
        <v>0</v>
      </c>
    </row>
    <row r="330" spans="2:13" ht="14.25" hidden="1">
      <c r="B330" s="131">
        <f>PAS!A129</f>
        <v>0</v>
      </c>
      <c r="C330" s="131">
        <f>PAS!B129</f>
        <v>0</v>
      </c>
      <c r="D330" s="131">
        <f>PAS!C129</f>
        <v>0</v>
      </c>
      <c r="E330" s="131">
        <f>PAS!D129</f>
        <v>0</v>
      </c>
      <c r="F330" s="131">
        <f>PAS!E129</f>
        <v>0</v>
      </c>
      <c r="G330" s="131">
        <f>PAS!F129</f>
        <v>0</v>
      </c>
      <c r="H330" s="131">
        <f>PAS!G129</f>
        <v>0</v>
      </c>
      <c r="I330" s="131">
        <f>PAS!H129</f>
        <v>0</v>
      </c>
      <c r="J330" s="131">
        <f>PAS!I129</f>
        <v>0</v>
      </c>
      <c r="K330" s="131">
        <f>PAS!J129</f>
        <v>0</v>
      </c>
      <c r="L330" s="131">
        <f>PAS!K129</f>
        <v>0</v>
      </c>
      <c r="M330" s="131">
        <f>PAS!L129</f>
        <v>0</v>
      </c>
    </row>
    <row r="331" spans="2:13" ht="14.25" hidden="1">
      <c r="B331" s="131">
        <f>PAS!A130</f>
        <v>0</v>
      </c>
      <c r="C331" s="131">
        <f>PAS!B130</f>
        <v>0</v>
      </c>
      <c r="D331" s="131">
        <f>PAS!C130</f>
        <v>0</v>
      </c>
      <c r="E331" s="131">
        <f>PAS!D130</f>
        <v>0</v>
      </c>
      <c r="F331" s="131">
        <f>PAS!E130</f>
        <v>0</v>
      </c>
      <c r="G331" s="131">
        <f>PAS!F130</f>
        <v>0</v>
      </c>
      <c r="H331" s="131">
        <f>PAS!G130</f>
        <v>0</v>
      </c>
      <c r="I331" s="131">
        <f>PAS!H130</f>
        <v>0</v>
      </c>
      <c r="J331" s="131">
        <f>PAS!I130</f>
        <v>0</v>
      </c>
      <c r="K331" s="131">
        <f>PAS!J130</f>
        <v>0</v>
      </c>
      <c r="L331" s="131">
        <f>PAS!K130</f>
        <v>0</v>
      </c>
      <c r="M331" s="131">
        <f>PAS!L130</f>
        <v>0</v>
      </c>
    </row>
    <row r="332" spans="2:13" ht="14.25" hidden="1">
      <c r="B332" s="131">
        <f>PAS!A131</f>
        <v>0</v>
      </c>
      <c r="C332" s="131">
        <f>PAS!B131</f>
        <v>0</v>
      </c>
      <c r="D332" s="131">
        <f>PAS!C131</f>
        <v>0</v>
      </c>
      <c r="E332" s="131">
        <f>PAS!D131</f>
        <v>0</v>
      </c>
      <c r="F332" s="131">
        <f>PAS!E131</f>
        <v>0</v>
      </c>
      <c r="G332" s="131">
        <f>PAS!F131</f>
        <v>0</v>
      </c>
      <c r="H332" s="131">
        <f>PAS!G131</f>
        <v>0</v>
      </c>
      <c r="I332" s="131">
        <f>PAS!H131</f>
        <v>0</v>
      </c>
      <c r="J332" s="131">
        <f>PAS!I131</f>
        <v>0</v>
      </c>
      <c r="K332" s="131">
        <f>PAS!J131</f>
        <v>0</v>
      </c>
      <c r="L332" s="131">
        <f>PAS!K131</f>
        <v>0</v>
      </c>
      <c r="M332" s="131">
        <f>PAS!L131</f>
        <v>0</v>
      </c>
    </row>
    <row r="333" spans="2:13" ht="14.25" hidden="1">
      <c r="B333" s="131">
        <f>PAS!A132</f>
        <v>0</v>
      </c>
      <c r="C333" s="131">
        <f>PAS!B132</f>
        <v>0</v>
      </c>
      <c r="D333" s="131">
        <f>PAS!C132</f>
        <v>0</v>
      </c>
      <c r="E333" s="131">
        <f>PAS!D132</f>
        <v>0</v>
      </c>
      <c r="F333" s="131">
        <f>PAS!E132</f>
        <v>0</v>
      </c>
      <c r="G333" s="131">
        <f>PAS!F132</f>
        <v>0</v>
      </c>
      <c r="H333" s="131">
        <f>PAS!G132</f>
        <v>0</v>
      </c>
      <c r="I333" s="131">
        <f>PAS!H132</f>
        <v>0</v>
      </c>
      <c r="J333" s="131">
        <f>PAS!I132</f>
        <v>0</v>
      </c>
      <c r="K333" s="131">
        <f>PAS!J132</f>
        <v>0</v>
      </c>
      <c r="L333" s="131">
        <f>PAS!K132</f>
        <v>0</v>
      </c>
      <c r="M333" s="131">
        <f>PAS!L132</f>
        <v>0</v>
      </c>
    </row>
    <row r="334" spans="2:13" ht="14.25" hidden="1">
      <c r="B334" s="131">
        <f>PAS!A133</f>
        <v>0</v>
      </c>
      <c r="C334" s="131">
        <f>PAS!B133</f>
        <v>0</v>
      </c>
      <c r="D334" s="131">
        <f>PAS!C133</f>
        <v>0</v>
      </c>
      <c r="E334" s="131">
        <f>PAS!D133</f>
        <v>0</v>
      </c>
      <c r="F334" s="131">
        <f>PAS!E133</f>
        <v>0</v>
      </c>
      <c r="G334" s="131">
        <f>PAS!F133</f>
        <v>0</v>
      </c>
      <c r="H334" s="131">
        <f>PAS!G133</f>
        <v>0</v>
      </c>
      <c r="I334" s="131">
        <f>PAS!H133</f>
        <v>0</v>
      </c>
      <c r="J334" s="131">
        <f>PAS!I133</f>
        <v>0</v>
      </c>
      <c r="K334" s="131">
        <f>PAS!J133</f>
        <v>0</v>
      </c>
      <c r="L334" s="131">
        <f>PAS!K133</f>
        <v>0</v>
      </c>
      <c r="M334" s="131">
        <f>PAS!L133</f>
        <v>0</v>
      </c>
    </row>
    <row r="335" spans="2:13" ht="14.25" hidden="1">
      <c r="B335" s="131">
        <f>PAS!A134</f>
        <v>0</v>
      </c>
      <c r="C335" s="131">
        <f>PAS!B134</f>
        <v>0</v>
      </c>
      <c r="D335" s="131">
        <f>PAS!C134</f>
        <v>0</v>
      </c>
      <c r="E335" s="131">
        <f>PAS!D134</f>
        <v>0</v>
      </c>
      <c r="F335" s="131">
        <f>PAS!E134</f>
        <v>0</v>
      </c>
      <c r="G335" s="131">
        <f>PAS!F134</f>
        <v>0</v>
      </c>
      <c r="H335" s="131">
        <f>PAS!G134</f>
        <v>0</v>
      </c>
      <c r="I335" s="131">
        <f>PAS!H134</f>
        <v>0</v>
      </c>
      <c r="J335" s="131">
        <f>PAS!I134</f>
        <v>0</v>
      </c>
      <c r="K335" s="131">
        <f>PAS!J134</f>
        <v>0</v>
      </c>
      <c r="L335" s="131">
        <f>PAS!K134</f>
        <v>0</v>
      </c>
      <c r="M335" s="131">
        <f>PAS!L134</f>
        <v>0</v>
      </c>
    </row>
    <row r="336" spans="2:13" ht="14.25" hidden="1">
      <c r="B336" s="131">
        <f>PAS!A135</f>
        <v>0</v>
      </c>
      <c r="C336" s="131">
        <f>PAS!B135</f>
        <v>0</v>
      </c>
      <c r="D336" s="131">
        <f>PAS!C135</f>
        <v>0</v>
      </c>
      <c r="E336" s="131">
        <f>PAS!D135</f>
        <v>0</v>
      </c>
      <c r="F336" s="131">
        <f>PAS!E135</f>
        <v>0</v>
      </c>
      <c r="G336" s="131">
        <f>PAS!F135</f>
        <v>0</v>
      </c>
      <c r="H336" s="131">
        <f>PAS!G135</f>
        <v>0</v>
      </c>
      <c r="I336" s="131">
        <f>PAS!H135</f>
        <v>0</v>
      </c>
      <c r="J336" s="131">
        <f>PAS!I135</f>
        <v>0</v>
      </c>
      <c r="K336" s="131">
        <f>PAS!J135</f>
        <v>0</v>
      </c>
      <c r="L336" s="131">
        <f>PAS!K135</f>
        <v>0</v>
      </c>
      <c r="M336" s="131">
        <f>PAS!L135</f>
        <v>0</v>
      </c>
    </row>
    <row r="337" spans="2:13" ht="14.25" hidden="1">
      <c r="B337" s="131">
        <f>PAS!A136</f>
        <v>0</v>
      </c>
      <c r="C337" s="131">
        <f>PAS!B136</f>
        <v>0</v>
      </c>
      <c r="D337" s="131">
        <f>PAS!C136</f>
        <v>0</v>
      </c>
      <c r="E337" s="131">
        <f>PAS!D136</f>
        <v>0</v>
      </c>
      <c r="F337" s="131">
        <f>PAS!E136</f>
        <v>0</v>
      </c>
      <c r="G337" s="131">
        <f>PAS!F136</f>
        <v>0</v>
      </c>
      <c r="H337" s="131">
        <f>PAS!G136</f>
        <v>0</v>
      </c>
      <c r="I337" s="131">
        <f>PAS!H136</f>
        <v>0</v>
      </c>
      <c r="J337" s="131">
        <f>PAS!I136</f>
        <v>0</v>
      </c>
      <c r="K337" s="131">
        <f>PAS!J136</f>
        <v>0</v>
      </c>
      <c r="L337" s="131">
        <f>PAS!K136</f>
        <v>0</v>
      </c>
      <c r="M337" s="131">
        <f>PAS!L136</f>
        <v>0</v>
      </c>
    </row>
    <row r="338" spans="2:13" ht="14.25" hidden="1">
      <c r="B338" s="131">
        <f>PAS!A137</f>
        <v>0</v>
      </c>
      <c r="C338" s="131">
        <f>PAS!B137</f>
        <v>0</v>
      </c>
      <c r="D338" s="131">
        <f>PAS!C137</f>
        <v>0</v>
      </c>
      <c r="E338" s="131">
        <f>PAS!D137</f>
        <v>0</v>
      </c>
      <c r="F338" s="131">
        <f>PAS!E137</f>
        <v>0</v>
      </c>
      <c r="G338" s="131">
        <f>PAS!F137</f>
        <v>0</v>
      </c>
      <c r="H338" s="131">
        <f>PAS!G137</f>
        <v>0</v>
      </c>
      <c r="I338" s="131">
        <f>PAS!H137</f>
        <v>0</v>
      </c>
      <c r="J338" s="131">
        <f>PAS!I137</f>
        <v>0</v>
      </c>
      <c r="K338" s="131">
        <f>PAS!J137</f>
        <v>0</v>
      </c>
      <c r="L338" s="131">
        <f>PAS!K137</f>
        <v>0</v>
      </c>
      <c r="M338" s="131">
        <f>PAS!L137</f>
        <v>0</v>
      </c>
    </row>
    <row r="339" spans="2:13" ht="14.25" hidden="1">
      <c r="B339" s="131">
        <f>PAS!A138</f>
        <v>0</v>
      </c>
      <c r="C339" s="131">
        <f>PAS!B138</f>
        <v>0</v>
      </c>
      <c r="D339" s="131">
        <f>PAS!C138</f>
        <v>0</v>
      </c>
      <c r="E339" s="131">
        <f>PAS!D138</f>
        <v>0</v>
      </c>
      <c r="F339" s="131">
        <f>PAS!E138</f>
        <v>0</v>
      </c>
      <c r="G339" s="131">
        <f>PAS!F138</f>
        <v>0</v>
      </c>
      <c r="H339" s="131">
        <f>PAS!G138</f>
        <v>0</v>
      </c>
      <c r="I339" s="131">
        <f>PAS!H138</f>
        <v>0</v>
      </c>
      <c r="J339" s="131">
        <f>PAS!I138</f>
        <v>0</v>
      </c>
      <c r="K339" s="131">
        <f>PAS!J138</f>
        <v>0</v>
      </c>
      <c r="L339" s="131">
        <f>PAS!K138</f>
        <v>0</v>
      </c>
      <c r="M339" s="131">
        <f>PAS!L138</f>
        <v>0</v>
      </c>
    </row>
    <row r="340" spans="2:13" ht="14.25" hidden="1">
      <c r="B340" s="131">
        <f>PAS!A139</f>
        <v>0</v>
      </c>
      <c r="C340" s="131">
        <f>PAS!B139</f>
        <v>0</v>
      </c>
      <c r="D340" s="131">
        <f>PAS!C139</f>
        <v>0</v>
      </c>
      <c r="E340" s="131">
        <f>PAS!D139</f>
        <v>0</v>
      </c>
      <c r="F340" s="131">
        <f>PAS!E139</f>
        <v>0</v>
      </c>
      <c r="G340" s="131">
        <f>PAS!F139</f>
        <v>0</v>
      </c>
      <c r="H340" s="131">
        <f>PAS!G139</f>
        <v>0</v>
      </c>
      <c r="I340" s="131">
        <f>PAS!H139</f>
        <v>0</v>
      </c>
      <c r="J340" s="131">
        <f>PAS!I139</f>
        <v>0</v>
      </c>
      <c r="K340" s="131">
        <f>PAS!J139</f>
        <v>0</v>
      </c>
      <c r="L340" s="131">
        <f>PAS!K139</f>
        <v>0</v>
      </c>
      <c r="M340" s="131">
        <f>PAS!L139</f>
        <v>0</v>
      </c>
    </row>
    <row r="341" spans="2:13" ht="14.25" hidden="1">
      <c r="B341" s="131">
        <f>PAS!A140</f>
        <v>0</v>
      </c>
      <c r="C341" s="131">
        <f>PAS!B140</f>
        <v>0</v>
      </c>
      <c r="D341" s="131">
        <f>PAS!C140</f>
        <v>0</v>
      </c>
      <c r="E341" s="131">
        <f>PAS!D140</f>
        <v>0</v>
      </c>
      <c r="F341" s="131">
        <f>PAS!E140</f>
        <v>0</v>
      </c>
      <c r="G341" s="131">
        <f>PAS!F140</f>
        <v>0</v>
      </c>
      <c r="H341" s="131">
        <f>PAS!G140</f>
        <v>0</v>
      </c>
      <c r="I341" s="131">
        <f>PAS!H140</f>
        <v>0</v>
      </c>
      <c r="J341" s="131">
        <f>PAS!I140</f>
        <v>0</v>
      </c>
      <c r="K341" s="131">
        <f>PAS!J140</f>
        <v>0</v>
      </c>
      <c r="L341" s="131">
        <f>PAS!K140</f>
        <v>0</v>
      </c>
      <c r="M341" s="131">
        <f>PAS!L140</f>
        <v>0</v>
      </c>
    </row>
    <row r="342" spans="2:13" ht="14.25" hidden="1">
      <c r="B342" s="131">
        <f>PAS!A141</f>
        <v>0</v>
      </c>
      <c r="C342" s="131">
        <f>PAS!B141</f>
        <v>0</v>
      </c>
      <c r="D342" s="131">
        <f>PAS!C141</f>
        <v>0</v>
      </c>
      <c r="E342" s="131">
        <f>PAS!D141</f>
        <v>0</v>
      </c>
      <c r="F342" s="131">
        <f>PAS!E141</f>
        <v>0</v>
      </c>
      <c r="G342" s="131">
        <f>PAS!F141</f>
        <v>0</v>
      </c>
      <c r="H342" s="131">
        <f>PAS!G141</f>
        <v>0</v>
      </c>
      <c r="I342" s="131">
        <f>PAS!H141</f>
        <v>0</v>
      </c>
      <c r="J342" s="131">
        <f>PAS!I141</f>
        <v>0</v>
      </c>
      <c r="K342" s="131">
        <f>PAS!J141</f>
        <v>0</v>
      </c>
      <c r="L342" s="131">
        <f>PAS!K141</f>
        <v>0</v>
      </c>
      <c r="M342" s="131">
        <f>PAS!L141</f>
        <v>0</v>
      </c>
    </row>
    <row r="343" spans="2:13" ht="14.25" hidden="1">
      <c r="B343" s="131">
        <f>PAS!A142</f>
        <v>0</v>
      </c>
      <c r="C343" s="131">
        <f>PAS!B142</f>
        <v>0</v>
      </c>
      <c r="D343" s="131">
        <f>PAS!C142</f>
        <v>0</v>
      </c>
      <c r="E343" s="131">
        <f>PAS!D142</f>
        <v>0</v>
      </c>
      <c r="F343" s="131">
        <f>PAS!E142</f>
        <v>0</v>
      </c>
      <c r="G343" s="131">
        <f>PAS!F142</f>
        <v>0</v>
      </c>
      <c r="H343" s="131">
        <f>PAS!G142</f>
        <v>0</v>
      </c>
      <c r="I343" s="131">
        <f>PAS!H142</f>
        <v>0</v>
      </c>
      <c r="J343" s="131">
        <f>PAS!I142</f>
        <v>0</v>
      </c>
      <c r="K343" s="131">
        <f>PAS!J142</f>
        <v>0</v>
      </c>
      <c r="L343" s="131">
        <f>PAS!K142</f>
        <v>0</v>
      </c>
      <c r="M343" s="131">
        <f>PAS!L142</f>
        <v>0</v>
      </c>
    </row>
    <row r="344" spans="2:13" ht="14.25" hidden="1">
      <c r="B344" s="131">
        <f>PAS!A143</f>
        <v>0</v>
      </c>
      <c r="C344" s="131">
        <f>PAS!B143</f>
        <v>0</v>
      </c>
      <c r="D344" s="131">
        <f>PAS!C143</f>
        <v>0</v>
      </c>
      <c r="E344" s="131">
        <f>PAS!D143</f>
        <v>0</v>
      </c>
      <c r="F344" s="131">
        <f>PAS!E143</f>
        <v>0</v>
      </c>
      <c r="G344" s="131">
        <f>PAS!F143</f>
        <v>0</v>
      </c>
      <c r="H344" s="131">
        <f>PAS!G143</f>
        <v>0</v>
      </c>
      <c r="I344" s="131">
        <f>PAS!H143</f>
        <v>0</v>
      </c>
      <c r="J344" s="131">
        <f>PAS!I143</f>
        <v>0</v>
      </c>
      <c r="K344" s="131">
        <f>PAS!J143</f>
        <v>0</v>
      </c>
      <c r="L344" s="131">
        <f>PAS!K143</f>
        <v>0</v>
      </c>
      <c r="M344" s="131">
        <f>PAS!L143</f>
        <v>0</v>
      </c>
    </row>
    <row r="345" spans="2:13" ht="14.25" hidden="1">
      <c r="B345" s="131">
        <f>PAS!A144</f>
        <v>0</v>
      </c>
      <c r="C345" s="131">
        <f>PAS!B144</f>
        <v>0</v>
      </c>
      <c r="D345" s="131">
        <f>PAS!C144</f>
        <v>0</v>
      </c>
      <c r="E345" s="131">
        <f>PAS!D144</f>
        <v>0</v>
      </c>
      <c r="F345" s="131">
        <f>PAS!E144</f>
        <v>0</v>
      </c>
      <c r="G345" s="131">
        <f>PAS!F144</f>
        <v>0</v>
      </c>
      <c r="H345" s="131">
        <f>PAS!G144</f>
        <v>0</v>
      </c>
      <c r="I345" s="131">
        <f>PAS!H144</f>
        <v>0</v>
      </c>
      <c r="J345" s="131">
        <f>PAS!I144</f>
        <v>0</v>
      </c>
      <c r="K345" s="131">
        <f>PAS!J144</f>
        <v>0</v>
      </c>
      <c r="L345" s="131">
        <f>PAS!K144</f>
        <v>0</v>
      </c>
      <c r="M345" s="131">
        <f>PAS!L144</f>
        <v>0</v>
      </c>
    </row>
    <row r="346" spans="2:13" ht="14.25" hidden="1">
      <c r="B346" s="131">
        <f>PAS!A145</f>
        <v>0</v>
      </c>
      <c r="C346" s="131">
        <f>PAS!B145</f>
        <v>0</v>
      </c>
      <c r="D346" s="131">
        <f>PAS!C145</f>
        <v>0</v>
      </c>
      <c r="E346" s="131">
        <f>PAS!D145</f>
        <v>0</v>
      </c>
      <c r="F346" s="131">
        <f>PAS!E145</f>
        <v>0</v>
      </c>
      <c r="G346" s="131">
        <f>PAS!F145</f>
        <v>0</v>
      </c>
      <c r="H346" s="131">
        <f>PAS!G145</f>
        <v>0</v>
      </c>
      <c r="I346" s="131">
        <f>PAS!H145</f>
        <v>0</v>
      </c>
      <c r="J346" s="131">
        <f>PAS!I145</f>
        <v>0</v>
      </c>
      <c r="K346" s="131">
        <f>PAS!J145</f>
        <v>0</v>
      </c>
      <c r="L346" s="131">
        <f>PAS!K145</f>
        <v>0</v>
      </c>
      <c r="M346" s="131">
        <f>PAS!L145</f>
        <v>0</v>
      </c>
    </row>
    <row r="347" spans="2:13" ht="14.25" hidden="1">
      <c r="B347" s="131">
        <f>PAS!A146</f>
        <v>0</v>
      </c>
      <c r="C347" s="131">
        <f>PAS!B146</f>
        <v>0</v>
      </c>
      <c r="D347" s="131">
        <f>PAS!C146</f>
        <v>0</v>
      </c>
      <c r="E347" s="131">
        <f>PAS!D146</f>
        <v>0</v>
      </c>
      <c r="F347" s="131">
        <f>PAS!E146</f>
        <v>0</v>
      </c>
      <c r="G347" s="131">
        <f>PAS!F146</f>
        <v>0</v>
      </c>
      <c r="H347" s="131">
        <f>PAS!G146</f>
        <v>0</v>
      </c>
      <c r="I347" s="131">
        <f>PAS!H146</f>
        <v>0</v>
      </c>
      <c r="J347" s="131">
        <f>PAS!I146</f>
        <v>0</v>
      </c>
      <c r="K347" s="131">
        <f>PAS!J146</f>
        <v>0</v>
      </c>
      <c r="L347" s="131">
        <f>PAS!K146</f>
        <v>0</v>
      </c>
      <c r="M347" s="131">
        <f>PAS!L146</f>
        <v>0</v>
      </c>
    </row>
    <row r="348" spans="2:13" ht="14.25" hidden="1">
      <c r="B348" s="131">
        <f>PAS!A147</f>
        <v>0</v>
      </c>
      <c r="C348" s="131">
        <f>PAS!B147</f>
        <v>0</v>
      </c>
      <c r="D348" s="131">
        <f>PAS!C147</f>
        <v>0</v>
      </c>
      <c r="E348" s="131">
        <f>PAS!D147</f>
        <v>0</v>
      </c>
      <c r="F348" s="131">
        <f>PAS!E147</f>
        <v>0</v>
      </c>
      <c r="G348" s="131">
        <f>PAS!F147</f>
        <v>0</v>
      </c>
      <c r="H348" s="131">
        <f>PAS!G147</f>
        <v>0</v>
      </c>
      <c r="I348" s="131">
        <f>PAS!H147</f>
        <v>0</v>
      </c>
      <c r="J348" s="131">
        <f>PAS!I147</f>
        <v>0</v>
      </c>
      <c r="K348" s="131">
        <f>PAS!J147</f>
        <v>0</v>
      </c>
      <c r="L348" s="131">
        <f>PAS!K147</f>
        <v>0</v>
      </c>
      <c r="M348" s="131">
        <f>PAS!L147</f>
        <v>0</v>
      </c>
    </row>
    <row r="349" spans="2:13" ht="14.25" hidden="1">
      <c r="B349" s="131">
        <f>PAS!A148</f>
        <v>0</v>
      </c>
      <c r="C349" s="131">
        <f>PAS!B148</f>
        <v>0</v>
      </c>
      <c r="D349" s="131">
        <f>PAS!C148</f>
        <v>0</v>
      </c>
      <c r="E349" s="131">
        <f>PAS!D148</f>
        <v>0</v>
      </c>
      <c r="F349" s="131">
        <f>PAS!E148</f>
        <v>0</v>
      </c>
      <c r="G349" s="131">
        <f>PAS!F148</f>
        <v>0</v>
      </c>
      <c r="H349" s="131">
        <f>PAS!G148</f>
        <v>0</v>
      </c>
      <c r="I349" s="131">
        <f>PAS!H148</f>
        <v>0</v>
      </c>
      <c r="J349" s="131">
        <f>PAS!I148</f>
        <v>0</v>
      </c>
      <c r="K349" s="131">
        <f>PAS!J148</f>
        <v>0</v>
      </c>
      <c r="L349" s="131">
        <f>PAS!K148</f>
        <v>0</v>
      </c>
      <c r="M349" s="131">
        <f>PAS!L148</f>
        <v>0</v>
      </c>
    </row>
    <row r="350" spans="2:13" ht="14.25" hidden="1">
      <c r="B350" s="131">
        <f>PAS!A149</f>
        <v>0</v>
      </c>
      <c r="C350" s="131">
        <f>PAS!B149</f>
        <v>0</v>
      </c>
      <c r="D350" s="131">
        <f>PAS!C149</f>
        <v>0</v>
      </c>
      <c r="E350" s="131">
        <f>PAS!D149</f>
        <v>0</v>
      </c>
      <c r="F350" s="131">
        <f>PAS!E149</f>
        <v>0</v>
      </c>
      <c r="G350" s="131">
        <f>PAS!F149</f>
        <v>0</v>
      </c>
      <c r="H350" s="131">
        <f>PAS!G149</f>
        <v>0</v>
      </c>
      <c r="I350" s="131">
        <f>PAS!H149</f>
        <v>0</v>
      </c>
      <c r="J350" s="131">
        <f>PAS!I149</f>
        <v>0</v>
      </c>
      <c r="K350" s="131">
        <f>PAS!J149</f>
        <v>0</v>
      </c>
      <c r="L350" s="131">
        <f>PAS!K149</f>
        <v>0</v>
      </c>
      <c r="M350" s="131">
        <f>PAS!L149</f>
        <v>0</v>
      </c>
    </row>
    <row r="351" spans="2:13" ht="14.25" hidden="1">
      <c r="B351" s="131">
        <f>PAS!A150</f>
        <v>0</v>
      </c>
      <c r="C351" s="131">
        <f>PAS!B150</f>
        <v>0</v>
      </c>
      <c r="D351" s="131">
        <f>PAS!C150</f>
        <v>0</v>
      </c>
      <c r="E351" s="131">
        <f>PAS!D150</f>
        <v>0</v>
      </c>
      <c r="F351" s="131">
        <f>PAS!E150</f>
        <v>0</v>
      </c>
      <c r="G351" s="131">
        <f>PAS!F150</f>
        <v>0</v>
      </c>
      <c r="H351" s="131">
        <f>PAS!G150</f>
        <v>0</v>
      </c>
      <c r="I351" s="131">
        <f>PAS!H150</f>
        <v>0</v>
      </c>
      <c r="J351" s="131">
        <f>PAS!I150</f>
        <v>0</v>
      </c>
      <c r="K351" s="131">
        <f>PAS!J150</f>
        <v>0</v>
      </c>
      <c r="L351" s="131">
        <f>PAS!K150</f>
        <v>0</v>
      </c>
      <c r="M351" s="131">
        <f>PAS!L150</f>
        <v>0</v>
      </c>
    </row>
    <row r="352" spans="2:13" ht="14.25" hidden="1">
      <c r="B352" s="131">
        <f>PAS!A151</f>
        <v>0</v>
      </c>
      <c r="C352" s="131">
        <f>PAS!B151</f>
        <v>0</v>
      </c>
      <c r="D352" s="131">
        <f>PAS!C151</f>
        <v>0</v>
      </c>
      <c r="E352" s="131">
        <f>PAS!D151</f>
        <v>0</v>
      </c>
      <c r="F352" s="131">
        <f>PAS!E151</f>
        <v>0</v>
      </c>
      <c r="G352" s="131">
        <f>PAS!F151</f>
        <v>0</v>
      </c>
      <c r="H352" s="131">
        <f>PAS!G151</f>
        <v>0</v>
      </c>
      <c r="I352" s="131">
        <f>PAS!H151</f>
        <v>0</v>
      </c>
      <c r="J352" s="131">
        <f>PAS!I151</f>
        <v>0</v>
      </c>
      <c r="K352" s="131">
        <f>PAS!J151</f>
        <v>0</v>
      </c>
      <c r="L352" s="131">
        <f>PAS!K151</f>
        <v>0</v>
      </c>
      <c r="M352" s="131">
        <f>PAS!L151</f>
        <v>0</v>
      </c>
    </row>
    <row r="353" spans="2:13" ht="14.25" hidden="1">
      <c r="B353" s="131">
        <f>PAS!A152</f>
        <v>0</v>
      </c>
      <c r="C353" s="131">
        <f>PAS!B152</f>
        <v>0</v>
      </c>
      <c r="D353" s="131">
        <f>PAS!C152</f>
        <v>0</v>
      </c>
      <c r="E353" s="131">
        <f>PAS!D152</f>
        <v>0</v>
      </c>
      <c r="F353" s="131">
        <f>PAS!E152</f>
        <v>0</v>
      </c>
      <c r="G353" s="131">
        <f>PAS!F152</f>
        <v>0</v>
      </c>
      <c r="H353" s="131">
        <f>PAS!G152</f>
        <v>0</v>
      </c>
      <c r="I353" s="131">
        <f>PAS!H152</f>
        <v>0</v>
      </c>
      <c r="J353" s="131">
        <f>PAS!I152</f>
        <v>0</v>
      </c>
      <c r="K353" s="131">
        <f>PAS!J152</f>
        <v>0</v>
      </c>
      <c r="L353" s="131">
        <f>PAS!K152</f>
        <v>0</v>
      </c>
      <c r="M353" s="131">
        <f>PAS!L152</f>
        <v>0</v>
      </c>
    </row>
    <row r="354" spans="2:13" ht="14.25" hidden="1">
      <c r="B354" s="131">
        <f>PAS!A153</f>
        <v>0</v>
      </c>
      <c r="C354" s="131">
        <f>PAS!B153</f>
        <v>0</v>
      </c>
      <c r="D354" s="131">
        <f>PAS!C153</f>
        <v>0</v>
      </c>
      <c r="E354" s="131">
        <f>PAS!D153</f>
        <v>0</v>
      </c>
      <c r="F354" s="131">
        <f>PAS!E153</f>
        <v>0</v>
      </c>
      <c r="G354" s="131">
        <f>PAS!F153</f>
        <v>0</v>
      </c>
      <c r="H354" s="131">
        <f>PAS!G153</f>
        <v>0</v>
      </c>
      <c r="I354" s="131">
        <f>PAS!H153</f>
        <v>0</v>
      </c>
      <c r="J354" s="131">
        <f>PAS!I153</f>
        <v>0</v>
      </c>
      <c r="K354" s="131">
        <f>PAS!J153</f>
        <v>0</v>
      </c>
      <c r="L354" s="131">
        <f>PAS!K153</f>
        <v>0</v>
      </c>
      <c r="M354" s="131">
        <f>PAS!L153</f>
        <v>0</v>
      </c>
    </row>
    <row r="355" spans="2:13" ht="14.25" hidden="1">
      <c r="B355" s="131">
        <f>PAS!A154</f>
        <v>0</v>
      </c>
      <c r="C355" s="131">
        <f>PAS!B154</f>
        <v>0</v>
      </c>
      <c r="D355" s="131">
        <f>PAS!C154</f>
        <v>0</v>
      </c>
      <c r="E355" s="131">
        <f>PAS!D154</f>
        <v>0</v>
      </c>
      <c r="F355" s="131">
        <f>PAS!E154</f>
        <v>0</v>
      </c>
      <c r="G355" s="131">
        <f>PAS!F154</f>
        <v>0</v>
      </c>
      <c r="H355" s="131">
        <f>PAS!G154</f>
        <v>0</v>
      </c>
      <c r="I355" s="131">
        <f>PAS!H154</f>
        <v>0</v>
      </c>
      <c r="J355" s="131">
        <f>PAS!I154</f>
        <v>0</v>
      </c>
      <c r="K355" s="131">
        <f>PAS!J154</f>
        <v>0</v>
      </c>
      <c r="L355" s="131">
        <f>PAS!K154</f>
        <v>0</v>
      </c>
      <c r="M355" s="131">
        <f>PAS!L154</f>
        <v>0</v>
      </c>
    </row>
    <row r="356" spans="2:13" ht="14.25" hidden="1">
      <c r="B356" s="131">
        <f>PAS!A155</f>
        <v>0</v>
      </c>
      <c r="C356" s="131">
        <f>PAS!B155</f>
        <v>0</v>
      </c>
      <c r="D356" s="131">
        <f>PAS!C155</f>
        <v>0</v>
      </c>
      <c r="E356" s="131">
        <f>PAS!D155</f>
        <v>0</v>
      </c>
      <c r="F356" s="131">
        <f>PAS!E155</f>
        <v>0</v>
      </c>
      <c r="G356" s="131">
        <f>PAS!F155</f>
        <v>0</v>
      </c>
      <c r="H356" s="131">
        <f>PAS!G155</f>
        <v>0</v>
      </c>
      <c r="I356" s="131">
        <f>PAS!H155</f>
        <v>0</v>
      </c>
      <c r="J356" s="131">
        <f>PAS!I155</f>
        <v>0</v>
      </c>
      <c r="K356" s="131">
        <f>PAS!J155</f>
        <v>0</v>
      </c>
      <c r="L356" s="131">
        <f>PAS!K155</f>
        <v>0</v>
      </c>
      <c r="M356" s="131">
        <f>PAS!L155</f>
        <v>0</v>
      </c>
    </row>
    <row r="357" spans="2:13" ht="14.25" hidden="1">
      <c r="B357" s="131">
        <f>PAS!A156</f>
        <v>0</v>
      </c>
      <c r="C357" s="131">
        <f>PAS!B156</f>
        <v>0</v>
      </c>
      <c r="D357" s="131">
        <f>PAS!C156</f>
        <v>0</v>
      </c>
      <c r="E357" s="131">
        <f>PAS!D156</f>
        <v>0</v>
      </c>
      <c r="F357" s="131">
        <f>PAS!E156</f>
        <v>0</v>
      </c>
      <c r="G357" s="131">
        <f>PAS!F156</f>
        <v>0</v>
      </c>
      <c r="H357" s="131">
        <f>PAS!G156</f>
        <v>0</v>
      </c>
      <c r="I357" s="131">
        <f>PAS!H156</f>
        <v>0</v>
      </c>
      <c r="J357" s="131">
        <f>PAS!I156</f>
        <v>0</v>
      </c>
      <c r="K357" s="131">
        <f>PAS!J156</f>
        <v>0</v>
      </c>
      <c r="L357" s="131">
        <f>PAS!K156</f>
        <v>0</v>
      </c>
      <c r="M357" s="131">
        <f>PAS!L156</f>
        <v>0</v>
      </c>
    </row>
    <row r="358" spans="2:13" ht="14.25" hidden="1">
      <c r="B358" s="131">
        <f>PAS!A157</f>
        <v>0</v>
      </c>
      <c r="C358" s="131">
        <f>PAS!B157</f>
        <v>0</v>
      </c>
      <c r="D358" s="131">
        <f>PAS!C157</f>
        <v>0</v>
      </c>
      <c r="E358" s="131">
        <f>PAS!D157</f>
        <v>0</v>
      </c>
      <c r="F358" s="131">
        <f>PAS!E157</f>
        <v>0</v>
      </c>
      <c r="G358" s="131">
        <f>PAS!F157</f>
        <v>0</v>
      </c>
      <c r="H358" s="131">
        <f>PAS!G157</f>
        <v>0</v>
      </c>
      <c r="I358" s="131">
        <f>PAS!H157</f>
        <v>0</v>
      </c>
      <c r="J358" s="131">
        <f>PAS!I157</f>
        <v>0</v>
      </c>
      <c r="K358" s="131">
        <f>PAS!J157</f>
        <v>0</v>
      </c>
      <c r="L358" s="131">
        <f>PAS!K157</f>
        <v>0</v>
      </c>
      <c r="M358" s="131">
        <f>PAS!L157</f>
        <v>0</v>
      </c>
    </row>
    <row r="359" spans="2:13" ht="14.25" hidden="1">
      <c r="B359" s="131">
        <f>PAS!A158</f>
        <v>0</v>
      </c>
      <c r="C359" s="131">
        <f>PAS!B158</f>
        <v>0</v>
      </c>
      <c r="D359" s="131">
        <f>PAS!C158</f>
        <v>0</v>
      </c>
      <c r="E359" s="131">
        <f>PAS!D158</f>
        <v>0</v>
      </c>
      <c r="F359" s="131">
        <f>PAS!E158</f>
        <v>0</v>
      </c>
      <c r="G359" s="131">
        <f>PAS!F158</f>
        <v>0</v>
      </c>
      <c r="H359" s="131">
        <f>PAS!G158</f>
        <v>0</v>
      </c>
      <c r="I359" s="131">
        <f>PAS!H158</f>
        <v>0</v>
      </c>
      <c r="J359" s="131">
        <f>PAS!I158</f>
        <v>0</v>
      </c>
      <c r="K359" s="131">
        <f>PAS!J158</f>
        <v>0</v>
      </c>
      <c r="L359" s="131">
        <f>PAS!K158</f>
        <v>0</v>
      </c>
      <c r="M359" s="131">
        <f>PAS!L158</f>
        <v>0</v>
      </c>
    </row>
    <row r="360" spans="2:13" ht="14.25" hidden="1">
      <c r="B360" s="131">
        <f>PAS!A159</f>
        <v>0</v>
      </c>
      <c r="C360" s="131">
        <f>PAS!B159</f>
        <v>0</v>
      </c>
      <c r="D360" s="131">
        <f>PAS!C159</f>
        <v>0</v>
      </c>
      <c r="E360" s="131">
        <f>PAS!D159</f>
        <v>0</v>
      </c>
      <c r="F360" s="131">
        <f>PAS!E159</f>
        <v>0</v>
      </c>
      <c r="G360" s="131">
        <f>PAS!F159</f>
        <v>0</v>
      </c>
      <c r="H360" s="131">
        <f>PAS!G159</f>
        <v>0</v>
      </c>
      <c r="I360" s="131">
        <f>PAS!H159</f>
        <v>0</v>
      </c>
      <c r="J360" s="131">
        <f>PAS!I159</f>
        <v>0</v>
      </c>
      <c r="K360" s="131">
        <f>PAS!J159</f>
        <v>0</v>
      </c>
      <c r="L360" s="131">
        <f>PAS!K159</f>
        <v>0</v>
      </c>
      <c r="M360" s="131">
        <f>PAS!L159</f>
        <v>0</v>
      </c>
    </row>
    <row r="361" spans="2:13" ht="14.25" hidden="1">
      <c r="B361" s="131">
        <f>PAS!A160</f>
        <v>0</v>
      </c>
      <c r="C361" s="131">
        <f>PAS!B160</f>
        <v>0</v>
      </c>
      <c r="D361" s="131">
        <f>PAS!C160</f>
        <v>0</v>
      </c>
      <c r="E361" s="131">
        <f>PAS!D160</f>
        <v>0</v>
      </c>
      <c r="F361" s="131">
        <f>PAS!E160</f>
        <v>0</v>
      </c>
      <c r="G361" s="131">
        <f>PAS!F160</f>
        <v>0</v>
      </c>
      <c r="H361" s="131">
        <f>PAS!G160</f>
        <v>0</v>
      </c>
      <c r="I361" s="131">
        <f>PAS!H160</f>
        <v>0</v>
      </c>
      <c r="J361" s="131">
        <f>PAS!I160</f>
        <v>0</v>
      </c>
      <c r="K361" s="131">
        <f>PAS!J160</f>
        <v>0</v>
      </c>
      <c r="L361" s="131">
        <f>PAS!K160</f>
        <v>0</v>
      </c>
      <c r="M361" s="131">
        <f>PAS!L160</f>
        <v>0</v>
      </c>
    </row>
    <row r="362" spans="2:13" ht="14.25" hidden="1">
      <c r="B362" s="131">
        <f>PAS!A161</f>
        <v>0</v>
      </c>
      <c r="C362" s="131">
        <f>PAS!B161</f>
        <v>0</v>
      </c>
      <c r="D362" s="131">
        <f>PAS!C161</f>
        <v>0</v>
      </c>
      <c r="E362" s="131">
        <f>PAS!D161</f>
        <v>0</v>
      </c>
      <c r="F362" s="131">
        <f>PAS!E161</f>
        <v>0</v>
      </c>
      <c r="G362" s="131">
        <f>PAS!F161</f>
        <v>0</v>
      </c>
      <c r="H362" s="131">
        <f>PAS!G161</f>
        <v>0</v>
      </c>
      <c r="I362" s="131">
        <f>PAS!H161</f>
        <v>0</v>
      </c>
      <c r="J362" s="131">
        <f>PAS!I161</f>
        <v>0</v>
      </c>
      <c r="K362" s="131">
        <f>PAS!J161</f>
        <v>0</v>
      </c>
      <c r="L362" s="131">
        <f>PAS!K161</f>
        <v>0</v>
      </c>
      <c r="M362" s="131">
        <f>PAS!L161</f>
        <v>0</v>
      </c>
    </row>
    <row r="363" spans="2:13" ht="14.25" hidden="1">
      <c r="B363" s="131">
        <f>PAS!A162</f>
        <v>0</v>
      </c>
      <c r="C363" s="131">
        <f>PAS!B162</f>
        <v>0</v>
      </c>
      <c r="D363" s="131">
        <f>PAS!C162</f>
        <v>0</v>
      </c>
      <c r="E363" s="131">
        <f>PAS!D162</f>
        <v>0</v>
      </c>
      <c r="F363" s="131">
        <f>PAS!E162</f>
        <v>0</v>
      </c>
      <c r="G363" s="131">
        <f>PAS!F162</f>
        <v>0</v>
      </c>
      <c r="H363" s="131">
        <f>PAS!G162</f>
        <v>0</v>
      </c>
      <c r="I363" s="131">
        <f>PAS!H162</f>
        <v>0</v>
      </c>
      <c r="J363" s="131">
        <f>PAS!I162</f>
        <v>0</v>
      </c>
      <c r="K363" s="131">
        <f>PAS!J162</f>
        <v>0</v>
      </c>
      <c r="L363" s="131">
        <f>PAS!K162</f>
        <v>0</v>
      </c>
      <c r="M363" s="131">
        <f>PAS!L162</f>
        <v>0</v>
      </c>
    </row>
    <row r="364" spans="2:13" ht="14.25" hidden="1">
      <c r="B364" s="131">
        <f>PAS!A163</f>
        <v>0</v>
      </c>
      <c r="C364" s="131">
        <f>PAS!B163</f>
        <v>0</v>
      </c>
      <c r="D364" s="131">
        <f>PAS!C163</f>
        <v>0</v>
      </c>
      <c r="E364" s="131">
        <f>PAS!D163</f>
        <v>0</v>
      </c>
      <c r="F364" s="131">
        <f>PAS!E163</f>
        <v>0</v>
      </c>
      <c r="G364" s="131">
        <f>PAS!F163</f>
        <v>0</v>
      </c>
      <c r="H364" s="131">
        <f>PAS!G163</f>
        <v>0</v>
      </c>
      <c r="I364" s="131">
        <f>PAS!H163</f>
        <v>0</v>
      </c>
      <c r="J364" s="131">
        <f>PAS!I163</f>
        <v>0</v>
      </c>
      <c r="K364" s="131">
        <f>PAS!J163</f>
        <v>0</v>
      </c>
      <c r="L364" s="131">
        <f>PAS!K163</f>
        <v>0</v>
      </c>
      <c r="M364" s="131">
        <f>PAS!L163</f>
        <v>0</v>
      </c>
    </row>
    <row r="365" spans="2:13" ht="14.25" hidden="1">
      <c r="B365" s="131">
        <f>PAS!A164</f>
        <v>0</v>
      </c>
      <c r="C365" s="131">
        <f>PAS!B164</f>
        <v>0</v>
      </c>
      <c r="D365" s="131">
        <f>PAS!C164</f>
        <v>0</v>
      </c>
      <c r="E365" s="131">
        <f>PAS!D164</f>
        <v>0</v>
      </c>
      <c r="F365" s="131">
        <f>PAS!E164</f>
        <v>0</v>
      </c>
      <c r="G365" s="131">
        <f>PAS!F164</f>
        <v>0</v>
      </c>
      <c r="H365" s="131">
        <f>PAS!G164</f>
        <v>0</v>
      </c>
      <c r="I365" s="131">
        <f>PAS!H164</f>
        <v>0</v>
      </c>
      <c r="J365" s="131">
        <f>PAS!I164</f>
        <v>0</v>
      </c>
      <c r="K365" s="131">
        <f>PAS!J164</f>
        <v>0</v>
      </c>
      <c r="L365" s="131">
        <f>PAS!K164</f>
        <v>0</v>
      </c>
      <c r="M365" s="131">
        <f>PAS!L164</f>
        <v>0</v>
      </c>
    </row>
    <row r="366" spans="2:13" ht="14.25" hidden="1">
      <c r="B366" s="131">
        <f>PAS!A165</f>
        <v>0</v>
      </c>
      <c r="C366" s="131">
        <f>PAS!B165</f>
        <v>0</v>
      </c>
      <c r="D366" s="131">
        <f>PAS!C165</f>
        <v>0</v>
      </c>
      <c r="E366" s="131">
        <f>PAS!D165</f>
        <v>0</v>
      </c>
      <c r="F366" s="131">
        <f>PAS!E165</f>
        <v>0</v>
      </c>
      <c r="G366" s="131">
        <f>PAS!F165</f>
        <v>0</v>
      </c>
      <c r="H366" s="131">
        <f>PAS!G165</f>
        <v>0</v>
      </c>
      <c r="I366" s="131">
        <f>PAS!H165</f>
        <v>0</v>
      </c>
      <c r="J366" s="131">
        <f>PAS!I165</f>
        <v>0</v>
      </c>
      <c r="K366" s="131">
        <f>PAS!J165</f>
        <v>0</v>
      </c>
      <c r="L366" s="131">
        <f>PAS!K165</f>
        <v>0</v>
      </c>
      <c r="M366" s="131">
        <f>PAS!L165</f>
        <v>0</v>
      </c>
    </row>
    <row r="367" spans="2:13" ht="14.25" hidden="1">
      <c r="B367" s="131">
        <f>PAS!A166</f>
        <v>0</v>
      </c>
      <c r="C367" s="131">
        <f>PAS!B166</f>
        <v>0</v>
      </c>
      <c r="D367" s="131">
        <f>PAS!C166</f>
        <v>0</v>
      </c>
      <c r="E367" s="131">
        <f>PAS!D166</f>
        <v>0</v>
      </c>
      <c r="F367" s="131">
        <f>PAS!E166</f>
        <v>0</v>
      </c>
      <c r="G367" s="131">
        <f>PAS!F166</f>
        <v>0</v>
      </c>
      <c r="H367" s="131">
        <f>PAS!G166</f>
        <v>0</v>
      </c>
      <c r="I367" s="131">
        <f>PAS!H166</f>
        <v>0</v>
      </c>
      <c r="J367" s="131">
        <f>PAS!I166</f>
        <v>0</v>
      </c>
      <c r="K367" s="131">
        <f>PAS!J166</f>
        <v>0</v>
      </c>
      <c r="L367" s="131">
        <f>PAS!K166</f>
        <v>0</v>
      </c>
      <c r="M367" s="131">
        <f>PAS!L166</f>
        <v>0</v>
      </c>
    </row>
    <row r="368" spans="2:13" ht="14.25" hidden="1">
      <c r="B368" s="131">
        <f>PAS!A167</f>
        <v>0</v>
      </c>
      <c r="C368" s="131">
        <f>PAS!B167</f>
        <v>0</v>
      </c>
      <c r="D368" s="131">
        <f>PAS!C167</f>
        <v>0</v>
      </c>
      <c r="E368" s="131">
        <f>PAS!D167</f>
        <v>0</v>
      </c>
      <c r="F368" s="131">
        <f>PAS!E167</f>
        <v>0</v>
      </c>
      <c r="G368" s="131">
        <f>PAS!F167</f>
        <v>0</v>
      </c>
      <c r="H368" s="131">
        <f>PAS!G167</f>
        <v>0</v>
      </c>
      <c r="I368" s="131">
        <f>PAS!H167</f>
        <v>0</v>
      </c>
      <c r="J368" s="131">
        <f>PAS!I167</f>
        <v>0</v>
      </c>
      <c r="K368" s="131">
        <f>PAS!J167</f>
        <v>0</v>
      </c>
      <c r="L368" s="131">
        <f>PAS!K167</f>
        <v>0</v>
      </c>
      <c r="M368" s="131">
        <f>PAS!L167</f>
        <v>0</v>
      </c>
    </row>
    <row r="369" spans="2:13" ht="14.25" hidden="1">
      <c r="B369" s="131">
        <f>PAS!A168</f>
        <v>0</v>
      </c>
      <c r="C369" s="131">
        <f>PAS!B168</f>
        <v>0</v>
      </c>
      <c r="D369" s="131">
        <f>PAS!C168</f>
        <v>0</v>
      </c>
      <c r="E369" s="131">
        <f>PAS!D168</f>
        <v>0</v>
      </c>
      <c r="F369" s="131">
        <f>PAS!E168</f>
        <v>0</v>
      </c>
      <c r="G369" s="131">
        <f>PAS!F168</f>
        <v>0</v>
      </c>
      <c r="H369" s="131">
        <f>PAS!G168</f>
        <v>0</v>
      </c>
      <c r="I369" s="131">
        <f>PAS!H168</f>
        <v>0</v>
      </c>
      <c r="J369" s="131">
        <f>PAS!I168</f>
        <v>0</v>
      </c>
      <c r="K369" s="131">
        <f>PAS!J168</f>
        <v>0</v>
      </c>
      <c r="L369" s="131">
        <f>PAS!K168</f>
        <v>0</v>
      </c>
      <c r="M369" s="131">
        <f>PAS!L168</f>
        <v>0</v>
      </c>
    </row>
    <row r="370" spans="2:13" ht="14.25" hidden="1">
      <c r="B370" s="131">
        <f>PAS!A169</f>
        <v>0</v>
      </c>
      <c r="C370" s="131">
        <f>PAS!B169</f>
        <v>0</v>
      </c>
      <c r="D370" s="131">
        <f>PAS!C169</f>
        <v>0</v>
      </c>
      <c r="E370" s="131">
        <f>PAS!D169</f>
        <v>0</v>
      </c>
      <c r="F370" s="131">
        <f>PAS!E169</f>
        <v>0</v>
      </c>
      <c r="G370" s="131">
        <f>PAS!F169</f>
        <v>0</v>
      </c>
      <c r="H370" s="131">
        <f>PAS!G169</f>
        <v>0</v>
      </c>
      <c r="I370" s="131">
        <f>PAS!H169</f>
        <v>0</v>
      </c>
      <c r="J370" s="131">
        <f>PAS!I169</f>
        <v>0</v>
      </c>
      <c r="K370" s="131">
        <f>PAS!J169</f>
        <v>0</v>
      </c>
      <c r="L370" s="131">
        <f>PAS!K169</f>
        <v>0</v>
      </c>
      <c r="M370" s="131">
        <f>PAS!L169</f>
        <v>0</v>
      </c>
    </row>
    <row r="371" spans="2:13" ht="14.25" hidden="1">
      <c r="B371" s="131">
        <f>PAS!A170</f>
        <v>0</v>
      </c>
      <c r="C371" s="131">
        <f>PAS!B170</f>
        <v>0</v>
      </c>
      <c r="D371" s="131">
        <f>PAS!C170</f>
        <v>0</v>
      </c>
      <c r="E371" s="131">
        <f>PAS!D170</f>
        <v>0</v>
      </c>
      <c r="F371" s="131">
        <f>PAS!E170</f>
        <v>0</v>
      </c>
      <c r="G371" s="131">
        <f>PAS!F170</f>
        <v>0</v>
      </c>
      <c r="H371" s="131">
        <f>PAS!G170</f>
        <v>0</v>
      </c>
      <c r="I371" s="131">
        <f>PAS!H170</f>
        <v>0</v>
      </c>
      <c r="J371" s="131">
        <f>PAS!I170</f>
        <v>0</v>
      </c>
      <c r="K371" s="131">
        <f>PAS!J170</f>
        <v>0</v>
      </c>
      <c r="L371" s="131">
        <f>PAS!K170</f>
        <v>0</v>
      </c>
      <c r="M371" s="131">
        <f>PAS!L170</f>
        <v>0</v>
      </c>
    </row>
    <row r="372" spans="2:13" ht="14.25" hidden="1">
      <c r="B372" s="131">
        <f>PAS!A171</f>
        <v>0</v>
      </c>
      <c r="C372" s="131">
        <f>PAS!B171</f>
        <v>0</v>
      </c>
      <c r="D372" s="131">
        <f>PAS!C171</f>
        <v>0</v>
      </c>
      <c r="E372" s="131">
        <f>PAS!D171</f>
        <v>0</v>
      </c>
      <c r="F372" s="131">
        <f>PAS!E171</f>
        <v>0</v>
      </c>
      <c r="G372" s="131">
        <f>PAS!F171</f>
        <v>0</v>
      </c>
      <c r="H372" s="131">
        <f>PAS!G171</f>
        <v>0</v>
      </c>
      <c r="I372" s="131">
        <f>PAS!H171</f>
        <v>0</v>
      </c>
      <c r="J372" s="131">
        <f>PAS!I171</f>
        <v>0</v>
      </c>
      <c r="K372" s="131">
        <f>PAS!J171</f>
        <v>0</v>
      </c>
      <c r="L372" s="131">
        <f>PAS!K171</f>
        <v>0</v>
      </c>
      <c r="M372" s="131">
        <f>PAS!L171</f>
        <v>0</v>
      </c>
    </row>
    <row r="373" spans="2:13" ht="14.25" hidden="1">
      <c r="B373" s="131">
        <f>PAS!A172</f>
        <v>0</v>
      </c>
      <c r="C373" s="131">
        <f>PAS!B172</f>
        <v>0</v>
      </c>
      <c r="D373" s="131">
        <f>PAS!C172</f>
        <v>0</v>
      </c>
      <c r="E373" s="131">
        <f>PAS!D172</f>
        <v>0</v>
      </c>
      <c r="F373" s="131">
        <f>PAS!E172</f>
        <v>0</v>
      </c>
      <c r="G373" s="131">
        <f>PAS!F172</f>
        <v>0</v>
      </c>
      <c r="H373" s="131">
        <f>PAS!G172</f>
        <v>0</v>
      </c>
      <c r="I373" s="131">
        <f>PAS!H172</f>
        <v>0</v>
      </c>
      <c r="J373" s="131">
        <f>PAS!I172</f>
        <v>0</v>
      </c>
      <c r="K373" s="131">
        <f>PAS!J172</f>
        <v>0</v>
      </c>
      <c r="L373" s="131">
        <f>PAS!K172</f>
        <v>0</v>
      </c>
      <c r="M373" s="131">
        <f>PAS!L172</f>
        <v>0</v>
      </c>
    </row>
    <row r="374" spans="2:13" ht="14.25" hidden="1">
      <c r="B374" s="131">
        <f>PAS!A173</f>
        <v>0</v>
      </c>
      <c r="C374" s="131">
        <f>PAS!B173</f>
        <v>0</v>
      </c>
      <c r="D374" s="131">
        <f>PAS!C173</f>
        <v>0</v>
      </c>
      <c r="E374" s="131">
        <f>PAS!D173</f>
        <v>0</v>
      </c>
      <c r="F374" s="131">
        <f>PAS!E173</f>
        <v>0</v>
      </c>
      <c r="G374" s="131">
        <f>PAS!F173</f>
        <v>0</v>
      </c>
      <c r="H374" s="131">
        <f>PAS!G173</f>
        <v>0</v>
      </c>
      <c r="I374" s="131">
        <f>PAS!H173</f>
        <v>0</v>
      </c>
      <c r="J374" s="131">
        <f>PAS!I173</f>
        <v>0</v>
      </c>
      <c r="K374" s="131">
        <f>PAS!J173</f>
        <v>0</v>
      </c>
      <c r="L374" s="131">
        <f>PAS!K173</f>
        <v>0</v>
      </c>
      <c r="M374" s="131">
        <f>PAS!L173</f>
        <v>0</v>
      </c>
    </row>
    <row r="375" spans="2:13" ht="14.25" hidden="1">
      <c r="B375" s="131">
        <f>PAS!A174</f>
        <v>0</v>
      </c>
      <c r="C375" s="131">
        <f>PAS!B174</f>
        <v>0</v>
      </c>
      <c r="D375" s="131">
        <f>PAS!C174</f>
        <v>0</v>
      </c>
      <c r="E375" s="131">
        <f>PAS!D174</f>
        <v>0</v>
      </c>
      <c r="F375" s="131">
        <f>PAS!E174</f>
        <v>0</v>
      </c>
      <c r="G375" s="131">
        <f>PAS!F174</f>
        <v>0</v>
      </c>
      <c r="H375" s="131">
        <f>PAS!G174</f>
        <v>0</v>
      </c>
      <c r="I375" s="131">
        <f>PAS!H174</f>
        <v>0</v>
      </c>
      <c r="J375" s="131">
        <f>PAS!I174</f>
        <v>0</v>
      </c>
      <c r="K375" s="131">
        <f>PAS!J174</f>
        <v>0</v>
      </c>
      <c r="L375" s="131">
        <f>PAS!K174</f>
        <v>0</v>
      </c>
      <c r="M375" s="131">
        <f>PAS!L174</f>
        <v>0</v>
      </c>
    </row>
    <row r="376" spans="2:13" ht="14.25" hidden="1">
      <c r="B376" s="131">
        <f>PAS!A175</f>
        <v>0</v>
      </c>
      <c r="C376" s="131">
        <f>PAS!B175</f>
        <v>0</v>
      </c>
      <c r="D376" s="131">
        <f>PAS!C175</f>
        <v>0</v>
      </c>
      <c r="E376" s="131">
        <f>PAS!D175</f>
        <v>0</v>
      </c>
      <c r="F376" s="131">
        <f>PAS!E175</f>
        <v>0</v>
      </c>
      <c r="G376" s="131">
        <f>PAS!F175</f>
        <v>0</v>
      </c>
      <c r="H376" s="131">
        <f>PAS!G175</f>
        <v>0</v>
      </c>
      <c r="I376" s="131">
        <f>PAS!H175</f>
        <v>0</v>
      </c>
      <c r="J376" s="131">
        <f>PAS!I175</f>
        <v>0</v>
      </c>
      <c r="K376" s="131">
        <f>PAS!J175</f>
        <v>0</v>
      </c>
      <c r="L376" s="131">
        <f>PAS!K175</f>
        <v>0</v>
      </c>
      <c r="M376" s="131">
        <f>PAS!L175</f>
        <v>0</v>
      </c>
    </row>
    <row r="377" spans="2:13" ht="14.25" hidden="1">
      <c r="B377" s="131">
        <f>PAS!A176</f>
        <v>0</v>
      </c>
      <c r="C377" s="131">
        <f>PAS!B176</f>
        <v>0</v>
      </c>
      <c r="D377" s="131">
        <f>PAS!C176</f>
        <v>0</v>
      </c>
      <c r="E377" s="131">
        <f>PAS!D176</f>
        <v>0</v>
      </c>
      <c r="F377" s="131">
        <f>PAS!E176</f>
        <v>0</v>
      </c>
      <c r="G377" s="131">
        <f>PAS!F176</f>
        <v>0</v>
      </c>
      <c r="H377" s="131">
        <f>PAS!G176</f>
        <v>0</v>
      </c>
      <c r="I377" s="131">
        <f>PAS!H176</f>
        <v>0</v>
      </c>
      <c r="J377" s="131">
        <f>PAS!I176</f>
        <v>0</v>
      </c>
      <c r="K377" s="131">
        <f>PAS!J176</f>
        <v>0</v>
      </c>
      <c r="L377" s="131">
        <f>PAS!K176</f>
        <v>0</v>
      </c>
      <c r="M377" s="131">
        <f>PAS!L176</f>
        <v>0</v>
      </c>
    </row>
    <row r="378" spans="2:13" ht="14.25" hidden="1">
      <c r="B378" s="131">
        <f>PAS!A177</f>
        <v>0</v>
      </c>
      <c r="C378" s="131">
        <f>PAS!B177</f>
        <v>0</v>
      </c>
      <c r="D378" s="131">
        <f>PAS!C177</f>
        <v>0</v>
      </c>
      <c r="E378" s="131">
        <f>PAS!D177</f>
        <v>0</v>
      </c>
      <c r="F378" s="131">
        <f>PAS!E177</f>
        <v>0</v>
      </c>
      <c r="G378" s="131">
        <f>PAS!F177</f>
        <v>0</v>
      </c>
      <c r="H378" s="131">
        <f>PAS!G177</f>
        <v>0</v>
      </c>
      <c r="I378" s="131">
        <f>PAS!H177</f>
        <v>0</v>
      </c>
      <c r="J378" s="131">
        <f>PAS!I177</f>
        <v>0</v>
      </c>
      <c r="K378" s="131">
        <f>PAS!J177</f>
        <v>0</v>
      </c>
      <c r="L378" s="131">
        <f>PAS!K177</f>
        <v>0</v>
      </c>
      <c r="M378" s="131">
        <f>PAS!L177</f>
        <v>0</v>
      </c>
    </row>
    <row r="379" spans="2:13" ht="14.25" hidden="1">
      <c r="B379" s="131">
        <f>PAS!A178</f>
        <v>0</v>
      </c>
      <c r="C379" s="131">
        <f>PAS!B178</f>
        <v>0</v>
      </c>
      <c r="D379" s="131">
        <f>PAS!C178</f>
        <v>0</v>
      </c>
      <c r="E379" s="131">
        <f>PAS!D178</f>
        <v>0</v>
      </c>
      <c r="F379" s="131">
        <f>PAS!E178</f>
        <v>0</v>
      </c>
      <c r="G379" s="131">
        <f>PAS!F178</f>
        <v>0</v>
      </c>
      <c r="H379" s="131">
        <f>PAS!G178</f>
        <v>0</v>
      </c>
      <c r="I379" s="131">
        <f>PAS!H178</f>
        <v>0</v>
      </c>
      <c r="J379" s="131">
        <f>PAS!I178</f>
        <v>0</v>
      </c>
      <c r="K379" s="131">
        <f>PAS!J178</f>
        <v>0</v>
      </c>
      <c r="L379" s="131">
        <f>PAS!K178</f>
        <v>0</v>
      </c>
      <c r="M379" s="131">
        <f>PAS!L178</f>
        <v>0</v>
      </c>
    </row>
    <row r="380" spans="2:13" ht="14.25" hidden="1">
      <c r="B380" s="131">
        <f>PAS!A179</f>
        <v>0</v>
      </c>
      <c r="C380" s="131">
        <f>PAS!B179</f>
        <v>0</v>
      </c>
      <c r="D380" s="131">
        <f>PAS!C179</f>
        <v>0</v>
      </c>
      <c r="E380" s="131">
        <f>PAS!D179</f>
        <v>0</v>
      </c>
      <c r="F380" s="131">
        <f>PAS!E179</f>
        <v>0</v>
      </c>
      <c r="G380" s="131">
        <f>PAS!F179</f>
        <v>0</v>
      </c>
      <c r="H380" s="131">
        <f>PAS!G179</f>
        <v>0</v>
      </c>
      <c r="I380" s="131">
        <f>PAS!H179</f>
        <v>0</v>
      </c>
      <c r="J380" s="131">
        <f>PAS!I179</f>
        <v>0</v>
      </c>
      <c r="K380" s="131">
        <f>PAS!J179</f>
        <v>0</v>
      </c>
      <c r="L380" s="131">
        <f>PAS!K179</f>
        <v>0</v>
      </c>
      <c r="M380" s="131">
        <f>PAS!L179</f>
        <v>0</v>
      </c>
    </row>
    <row r="381" spans="2:13" ht="14.25" hidden="1">
      <c r="B381" s="131">
        <f>PAS!A180</f>
        <v>0</v>
      </c>
      <c r="C381" s="131">
        <f>PAS!B180</f>
        <v>0</v>
      </c>
      <c r="D381" s="131">
        <f>PAS!C180</f>
        <v>0</v>
      </c>
      <c r="E381" s="131">
        <f>PAS!D180</f>
        <v>0</v>
      </c>
      <c r="F381" s="131">
        <f>PAS!E180</f>
        <v>0</v>
      </c>
      <c r="G381" s="131">
        <f>PAS!F180</f>
        <v>0</v>
      </c>
      <c r="H381" s="131">
        <f>PAS!G180</f>
        <v>0</v>
      </c>
      <c r="I381" s="131">
        <f>PAS!H180</f>
        <v>0</v>
      </c>
      <c r="J381" s="131">
        <f>PAS!I180</f>
        <v>0</v>
      </c>
      <c r="K381" s="131">
        <f>PAS!J180</f>
        <v>0</v>
      </c>
      <c r="L381" s="131">
        <f>PAS!K180</f>
        <v>0</v>
      </c>
      <c r="M381" s="131">
        <f>PAS!L180</f>
        <v>0</v>
      </c>
    </row>
    <row r="382" spans="2:13" ht="14.25" hidden="1">
      <c r="B382" s="131">
        <f>PAS!A181</f>
        <v>0</v>
      </c>
      <c r="C382" s="131">
        <f>PAS!B181</f>
        <v>0</v>
      </c>
      <c r="D382" s="131">
        <f>PAS!C181</f>
        <v>0</v>
      </c>
      <c r="E382" s="131">
        <f>PAS!D181</f>
        <v>0</v>
      </c>
      <c r="F382" s="131">
        <f>PAS!E181</f>
        <v>0</v>
      </c>
      <c r="G382" s="131">
        <f>PAS!F181</f>
        <v>0</v>
      </c>
      <c r="H382" s="131">
        <f>PAS!G181</f>
        <v>0</v>
      </c>
      <c r="I382" s="131">
        <f>PAS!H181</f>
        <v>0</v>
      </c>
      <c r="J382" s="131">
        <f>PAS!I181</f>
        <v>0</v>
      </c>
      <c r="K382" s="131">
        <f>PAS!J181</f>
        <v>0</v>
      </c>
      <c r="L382" s="131">
        <f>PAS!K181</f>
        <v>0</v>
      </c>
      <c r="M382" s="131">
        <f>PAS!L181</f>
        <v>0</v>
      </c>
    </row>
    <row r="383" spans="2:13" ht="14.25" hidden="1">
      <c r="B383" s="131">
        <f>PAS!A182</f>
        <v>0</v>
      </c>
      <c r="C383" s="131">
        <f>PAS!B182</f>
        <v>0</v>
      </c>
      <c r="D383" s="131">
        <f>PAS!C182</f>
        <v>0</v>
      </c>
      <c r="E383" s="131">
        <f>PAS!D182</f>
        <v>0</v>
      </c>
      <c r="F383" s="131">
        <f>PAS!E182</f>
        <v>0</v>
      </c>
      <c r="G383" s="131">
        <f>PAS!F182</f>
        <v>0</v>
      </c>
      <c r="H383" s="131">
        <f>PAS!G182</f>
        <v>0</v>
      </c>
      <c r="I383" s="131">
        <f>PAS!H182</f>
        <v>0</v>
      </c>
      <c r="J383" s="131">
        <f>PAS!I182</f>
        <v>0</v>
      </c>
      <c r="K383" s="131">
        <f>PAS!J182</f>
        <v>0</v>
      </c>
      <c r="L383" s="131">
        <f>PAS!K182</f>
        <v>0</v>
      </c>
      <c r="M383" s="131">
        <f>PAS!L182</f>
        <v>0</v>
      </c>
    </row>
    <row r="384" spans="2:13" ht="14.25" hidden="1">
      <c r="B384" s="131">
        <f>PAS!A183</f>
        <v>0</v>
      </c>
      <c r="C384" s="131">
        <f>PAS!B183</f>
        <v>0</v>
      </c>
      <c r="D384" s="131">
        <f>PAS!C183</f>
        <v>0</v>
      </c>
      <c r="E384" s="131">
        <f>PAS!D183</f>
        <v>0</v>
      </c>
      <c r="F384" s="131">
        <f>PAS!E183</f>
        <v>0</v>
      </c>
      <c r="G384" s="131">
        <f>PAS!F183</f>
        <v>0</v>
      </c>
      <c r="H384" s="131">
        <f>PAS!G183</f>
        <v>0</v>
      </c>
      <c r="I384" s="131">
        <f>PAS!H183</f>
        <v>0</v>
      </c>
      <c r="J384" s="131">
        <f>PAS!I183</f>
        <v>0</v>
      </c>
      <c r="K384" s="131">
        <f>PAS!J183</f>
        <v>0</v>
      </c>
      <c r="L384" s="131">
        <f>PAS!K183</f>
        <v>0</v>
      </c>
      <c r="M384" s="131">
        <f>PAS!L183</f>
        <v>0</v>
      </c>
    </row>
    <row r="385" spans="2:13" ht="14.25" hidden="1">
      <c r="B385" s="131">
        <f>PAS!A184</f>
        <v>0</v>
      </c>
      <c r="C385" s="131">
        <f>PAS!B184</f>
        <v>0</v>
      </c>
      <c r="D385" s="131">
        <f>PAS!C184</f>
        <v>0</v>
      </c>
      <c r="E385" s="131">
        <f>PAS!D184</f>
        <v>0</v>
      </c>
      <c r="F385" s="131">
        <f>PAS!E184</f>
        <v>0</v>
      </c>
      <c r="G385" s="131">
        <f>PAS!F184</f>
        <v>0</v>
      </c>
      <c r="H385" s="131">
        <f>PAS!G184</f>
        <v>0</v>
      </c>
      <c r="I385" s="131">
        <f>PAS!H184</f>
        <v>0</v>
      </c>
      <c r="J385" s="131">
        <f>PAS!I184</f>
        <v>0</v>
      </c>
      <c r="K385" s="131">
        <f>PAS!J184</f>
        <v>0</v>
      </c>
      <c r="L385" s="131">
        <f>PAS!K184</f>
        <v>0</v>
      </c>
      <c r="M385" s="131">
        <f>PAS!L184</f>
        <v>0</v>
      </c>
    </row>
    <row r="386" spans="2:13" ht="14.25" hidden="1">
      <c r="B386" s="131">
        <f>PAS!A185</f>
        <v>0</v>
      </c>
      <c r="C386" s="131">
        <f>PAS!B185</f>
        <v>0</v>
      </c>
      <c r="D386" s="131">
        <f>PAS!C185</f>
        <v>0</v>
      </c>
      <c r="E386" s="131">
        <f>PAS!D185</f>
        <v>0</v>
      </c>
      <c r="F386" s="131">
        <f>PAS!E185</f>
        <v>0</v>
      </c>
      <c r="G386" s="131">
        <f>PAS!F185</f>
        <v>0</v>
      </c>
      <c r="H386" s="131">
        <f>PAS!G185</f>
        <v>0</v>
      </c>
      <c r="I386" s="131">
        <f>PAS!H185</f>
        <v>0</v>
      </c>
      <c r="J386" s="131">
        <f>PAS!I185</f>
        <v>0</v>
      </c>
      <c r="K386" s="131">
        <f>PAS!J185</f>
        <v>0</v>
      </c>
      <c r="L386" s="131">
        <f>PAS!K185</f>
        <v>0</v>
      </c>
      <c r="M386" s="131">
        <f>PAS!L185</f>
        <v>0</v>
      </c>
    </row>
    <row r="387" spans="2:13" ht="14.25" hidden="1">
      <c r="B387" s="131">
        <f>PAS!A186</f>
        <v>0</v>
      </c>
      <c r="C387" s="131">
        <f>PAS!B186</f>
        <v>0</v>
      </c>
      <c r="D387" s="131">
        <f>PAS!C186</f>
        <v>0</v>
      </c>
      <c r="E387" s="131">
        <f>PAS!D186</f>
        <v>0</v>
      </c>
      <c r="F387" s="131">
        <f>PAS!E186</f>
        <v>0</v>
      </c>
      <c r="G387" s="131">
        <f>PAS!F186</f>
        <v>0</v>
      </c>
      <c r="H387" s="131">
        <f>PAS!G186</f>
        <v>0</v>
      </c>
      <c r="I387" s="131">
        <f>PAS!H186</f>
        <v>0</v>
      </c>
      <c r="J387" s="131">
        <f>PAS!I186</f>
        <v>0</v>
      </c>
      <c r="K387" s="131">
        <f>PAS!J186</f>
        <v>0</v>
      </c>
      <c r="L387" s="131">
        <f>PAS!K186</f>
        <v>0</v>
      </c>
      <c r="M387" s="131">
        <f>PAS!L186</f>
        <v>0</v>
      </c>
    </row>
    <row r="388" spans="2:13" ht="14.25" hidden="1">
      <c r="B388" s="131">
        <f>PAS!A187</f>
        <v>0</v>
      </c>
      <c r="C388" s="131">
        <f>PAS!B187</f>
        <v>0</v>
      </c>
      <c r="D388" s="131">
        <f>PAS!C187</f>
        <v>0</v>
      </c>
      <c r="E388" s="131">
        <f>PAS!D187</f>
        <v>0</v>
      </c>
      <c r="F388" s="131">
        <f>PAS!E187</f>
        <v>0</v>
      </c>
      <c r="G388" s="131">
        <f>PAS!F187</f>
        <v>0</v>
      </c>
      <c r="H388" s="131">
        <f>PAS!G187</f>
        <v>0</v>
      </c>
      <c r="I388" s="131">
        <f>PAS!H187</f>
        <v>0</v>
      </c>
      <c r="J388" s="131">
        <f>PAS!I187</f>
        <v>0</v>
      </c>
      <c r="K388" s="131">
        <f>PAS!J187</f>
        <v>0</v>
      </c>
      <c r="L388" s="131">
        <f>PAS!K187</f>
        <v>0</v>
      </c>
      <c r="M388" s="131">
        <f>PAS!L187</f>
        <v>0</v>
      </c>
    </row>
    <row r="389" spans="2:13" ht="14.25" hidden="1">
      <c r="B389" s="131">
        <f>PAS!A188</f>
        <v>0</v>
      </c>
      <c r="C389" s="131">
        <f>PAS!B188</f>
        <v>0</v>
      </c>
      <c r="D389" s="131">
        <f>PAS!C188</f>
        <v>0</v>
      </c>
      <c r="E389" s="131">
        <f>PAS!D188</f>
        <v>0</v>
      </c>
      <c r="F389" s="131">
        <f>PAS!E188</f>
        <v>0</v>
      </c>
      <c r="G389" s="131">
        <f>PAS!F188</f>
        <v>0</v>
      </c>
      <c r="H389" s="131">
        <f>PAS!G188</f>
        <v>0</v>
      </c>
      <c r="I389" s="131">
        <f>PAS!H188</f>
        <v>0</v>
      </c>
      <c r="J389" s="131">
        <f>PAS!I188</f>
        <v>0</v>
      </c>
      <c r="K389" s="131">
        <f>PAS!J188</f>
        <v>0</v>
      </c>
      <c r="L389" s="131">
        <f>PAS!K188</f>
        <v>0</v>
      </c>
      <c r="M389" s="131">
        <f>PAS!L188</f>
        <v>0</v>
      </c>
    </row>
    <row r="390" spans="2:13" ht="14.25" hidden="1">
      <c r="B390" s="131">
        <f>PAS!A189</f>
        <v>0</v>
      </c>
      <c r="C390" s="131">
        <f>PAS!B189</f>
        <v>0</v>
      </c>
      <c r="D390" s="131">
        <f>PAS!C189</f>
        <v>0</v>
      </c>
      <c r="E390" s="131">
        <f>PAS!D189</f>
        <v>0</v>
      </c>
      <c r="F390" s="131">
        <f>PAS!E189</f>
        <v>0</v>
      </c>
      <c r="G390" s="131">
        <f>PAS!F189</f>
        <v>0</v>
      </c>
      <c r="H390" s="131">
        <f>PAS!G189</f>
        <v>0</v>
      </c>
      <c r="I390" s="131">
        <f>PAS!H189</f>
        <v>0</v>
      </c>
      <c r="J390" s="131">
        <f>PAS!I189</f>
        <v>0</v>
      </c>
      <c r="K390" s="131">
        <f>PAS!J189</f>
        <v>0</v>
      </c>
      <c r="L390" s="131">
        <f>PAS!K189</f>
        <v>0</v>
      </c>
      <c r="M390" s="131">
        <f>PAS!L189</f>
        <v>0</v>
      </c>
    </row>
    <row r="391" spans="2:13" ht="14.25" hidden="1">
      <c r="B391" s="131">
        <f>PAS!A190</f>
        <v>0</v>
      </c>
      <c r="C391" s="131">
        <f>PAS!B190</f>
        <v>0</v>
      </c>
      <c r="D391" s="131">
        <f>PAS!C190</f>
        <v>0</v>
      </c>
      <c r="E391" s="131">
        <f>PAS!D190</f>
        <v>0</v>
      </c>
      <c r="F391" s="131">
        <f>PAS!E190</f>
        <v>0</v>
      </c>
      <c r="G391" s="131">
        <f>PAS!F190</f>
        <v>0</v>
      </c>
      <c r="H391" s="131">
        <f>PAS!G190</f>
        <v>0</v>
      </c>
      <c r="I391" s="131">
        <f>PAS!H190</f>
        <v>0</v>
      </c>
      <c r="J391" s="131">
        <f>PAS!I190</f>
        <v>0</v>
      </c>
      <c r="K391" s="131">
        <f>PAS!J190</f>
        <v>0</v>
      </c>
      <c r="L391" s="131">
        <f>PAS!K190</f>
        <v>0</v>
      </c>
      <c r="M391" s="131">
        <f>PAS!L190</f>
        <v>0</v>
      </c>
    </row>
    <row r="392" spans="2:13" ht="14.25" hidden="1">
      <c r="B392" s="131">
        <f>PAS!A191</f>
        <v>0</v>
      </c>
      <c r="C392" s="131">
        <f>PAS!B191</f>
        <v>0</v>
      </c>
      <c r="D392" s="131">
        <f>PAS!C191</f>
        <v>0</v>
      </c>
      <c r="E392" s="131">
        <f>PAS!D191</f>
        <v>0</v>
      </c>
      <c r="F392" s="131">
        <f>PAS!E191</f>
        <v>0</v>
      </c>
      <c r="G392" s="131">
        <f>PAS!F191</f>
        <v>0</v>
      </c>
      <c r="H392" s="131">
        <f>PAS!G191</f>
        <v>0</v>
      </c>
      <c r="I392" s="131">
        <f>PAS!H191</f>
        <v>0</v>
      </c>
      <c r="J392" s="131">
        <f>PAS!I191</f>
        <v>0</v>
      </c>
      <c r="K392" s="131">
        <f>PAS!J191</f>
        <v>0</v>
      </c>
      <c r="L392" s="131">
        <f>PAS!K191</f>
        <v>0</v>
      </c>
      <c r="M392" s="131">
        <f>PAS!L191</f>
        <v>0</v>
      </c>
    </row>
    <row r="393" spans="2:13" ht="14.25" hidden="1">
      <c r="B393" s="131">
        <f>PAS!A192</f>
        <v>0</v>
      </c>
      <c r="C393" s="131">
        <f>PAS!B192</f>
        <v>0</v>
      </c>
      <c r="D393" s="131">
        <f>PAS!C192</f>
        <v>0</v>
      </c>
      <c r="E393" s="131">
        <f>PAS!D192</f>
        <v>0</v>
      </c>
      <c r="F393" s="131">
        <f>PAS!E192</f>
        <v>0</v>
      </c>
      <c r="G393" s="131">
        <f>PAS!F192</f>
        <v>0</v>
      </c>
      <c r="H393" s="131">
        <f>PAS!G192</f>
        <v>0</v>
      </c>
      <c r="I393" s="131">
        <f>PAS!H192</f>
        <v>0</v>
      </c>
      <c r="J393" s="131">
        <f>PAS!I192</f>
        <v>0</v>
      </c>
      <c r="K393" s="131">
        <f>PAS!J192</f>
        <v>0</v>
      </c>
      <c r="L393" s="131">
        <f>PAS!K192</f>
        <v>0</v>
      </c>
      <c r="M393" s="131">
        <f>PAS!L192</f>
        <v>0</v>
      </c>
    </row>
    <row r="394" spans="2:13" ht="14.25" hidden="1">
      <c r="B394" s="131">
        <f>PAS!A193</f>
        <v>0</v>
      </c>
      <c r="C394" s="131">
        <f>PAS!B193</f>
        <v>0</v>
      </c>
      <c r="D394" s="131">
        <f>PAS!C193</f>
        <v>0</v>
      </c>
      <c r="E394" s="131">
        <f>PAS!D193</f>
        <v>0</v>
      </c>
      <c r="F394" s="131">
        <f>PAS!E193</f>
        <v>0</v>
      </c>
      <c r="G394" s="131">
        <f>PAS!F193</f>
        <v>0</v>
      </c>
      <c r="H394" s="131">
        <f>PAS!G193</f>
        <v>0</v>
      </c>
      <c r="I394" s="131">
        <f>PAS!H193</f>
        <v>0</v>
      </c>
      <c r="J394" s="131">
        <f>PAS!I193</f>
        <v>0</v>
      </c>
      <c r="K394" s="131">
        <f>PAS!J193</f>
        <v>0</v>
      </c>
      <c r="L394" s="131">
        <f>PAS!K193</f>
        <v>0</v>
      </c>
      <c r="M394" s="131">
        <f>PAS!L193</f>
        <v>0</v>
      </c>
    </row>
    <row r="395" spans="2:13" ht="14.25" hidden="1">
      <c r="B395" s="131">
        <f>PAS!A194</f>
        <v>0</v>
      </c>
      <c r="C395" s="131">
        <f>PAS!B194</f>
        <v>0</v>
      </c>
      <c r="D395" s="131">
        <f>PAS!C194</f>
        <v>0</v>
      </c>
      <c r="E395" s="131">
        <f>PAS!D194</f>
        <v>0</v>
      </c>
      <c r="F395" s="131">
        <f>PAS!E194</f>
        <v>0</v>
      </c>
      <c r="G395" s="131">
        <f>PAS!F194</f>
        <v>0</v>
      </c>
      <c r="H395" s="131">
        <f>PAS!G194</f>
        <v>0</v>
      </c>
      <c r="I395" s="131">
        <f>PAS!H194</f>
        <v>0</v>
      </c>
      <c r="J395" s="131">
        <f>PAS!I194</f>
        <v>0</v>
      </c>
      <c r="K395" s="131">
        <f>PAS!J194</f>
        <v>0</v>
      </c>
      <c r="L395" s="131">
        <f>PAS!K194</f>
        <v>0</v>
      </c>
      <c r="M395" s="131">
        <f>PAS!L194</f>
        <v>0</v>
      </c>
    </row>
    <row r="396" spans="2:13" ht="14.25" hidden="1">
      <c r="B396" s="131">
        <f>PAS!A195</f>
        <v>0</v>
      </c>
      <c r="C396" s="131">
        <f>PAS!B195</f>
        <v>0</v>
      </c>
      <c r="D396" s="131">
        <f>PAS!C195</f>
        <v>0</v>
      </c>
      <c r="E396" s="131">
        <f>PAS!D195</f>
        <v>0</v>
      </c>
      <c r="F396" s="131">
        <f>PAS!E195</f>
        <v>0</v>
      </c>
      <c r="G396" s="131">
        <f>PAS!F195</f>
        <v>0</v>
      </c>
      <c r="H396" s="131">
        <f>PAS!G195</f>
        <v>0</v>
      </c>
      <c r="I396" s="131">
        <f>PAS!H195</f>
        <v>0</v>
      </c>
      <c r="J396" s="131">
        <f>PAS!I195</f>
        <v>0</v>
      </c>
      <c r="K396" s="131">
        <f>PAS!J195</f>
        <v>0</v>
      </c>
      <c r="L396" s="131">
        <f>PAS!K195</f>
        <v>0</v>
      </c>
      <c r="M396" s="131">
        <f>PAS!L195</f>
        <v>0</v>
      </c>
    </row>
    <row r="397" spans="2:13" ht="14.25" hidden="1">
      <c r="B397" s="131">
        <f>PAS!A196</f>
        <v>0</v>
      </c>
      <c r="C397" s="131">
        <f>PAS!B196</f>
        <v>0</v>
      </c>
      <c r="D397" s="131">
        <f>PAS!C196</f>
        <v>0</v>
      </c>
      <c r="E397" s="131">
        <f>PAS!D196</f>
        <v>0</v>
      </c>
      <c r="F397" s="131">
        <f>PAS!E196</f>
        <v>0</v>
      </c>
      <c r="G397" s="131">
        <f>PAS!F196</f>
        <v>0</v>
      </c>
      <c r="H397" s="131">
        <f>PAS!G196</f>
        <v>0</v>
      </c>
      <c r="I397" s="131">
        <f>PAS!H196</f>
        <v>0</v>
      </c>
      <c r="J397" s="131">
        <f>PAS!I196</f>
        <v>0</v>
      </c>
      <c r="K397" s="131">
        <f>PAS!J196</f>
        <v>0</v>
      </c>
      <c r="L397" s="131">
        <f>PAS!K196</f>
        <v>0</v>
      </c>
      <c r="M397" s="131">
        <f>PAS!L196</f>
        <v>0</v>
      </c>
    </row>
    <row r="398" spans="2:13" ht="14.25" hidden="1">
      <c r="B398" s="131">
        <f>PAS!A197</f>
        <v>0</v>
      </c>
      <c r="C398" s="131">
        <f>PAS!B197</f>
        <v>0</v>
      </c>
      <c r="D398" s="131">
        <f>PAS!C197</f>
        <v>0</v>
      </c>
      <c r="E398" s="131">
        <f>PAS!D197</f>
        <v>0</v>
      </c>
      <c r="F398" s="131">
        <f>PAS!E197</f>
        <v>0</v>
      </c>
      <c r="G398" s="131">
        <f>PAS!F197</f>
        <v>0</v>
      </c>
      <c r="H398" s="131">
        <f>PAS!G197</f>
        <v>0</v>
      </c>
      <c r="I398" s="131">
        <f>PAS!H197</f>
        <v>0</v>
      </c>
      <c r="J398" s="131">
        <f>PAS!I197</f>
        <v>0</v>
      </c>
      <c r="K398" s="131">
        <f>PAS!J197</f>
        <v>0</v>
      </c>
      <c r="L398" s="131">
        <f>PAS!K197</f>
        <v>0</v>
      </c>
      <c r="M398" s="131">
        <f>PAS!L197</f>
        <v>0</v>
      </c>
    </row>
    <row r="399" spans="2:13" ht="14.25" hidden="1">
      <c r="B399" s="131">
        <f>PAS!A198</f>
        <v>0</v>
      </c>
      <c r="C399" s="131">
        <f>PAS!B198</f>
        <v>0</v>
      </c>
      <c r="D399" s="131">
        <f>PAS!C198</f>
        <v>0</v>
      </c>
      <c r="E399" s="131">
        <f>PAS!D198</f>
        <v>0</v>
      </c>
      <c r="F399" s="131">
        <f>PAS!E198</f>
        <v>0</v>
      </c>
      <c r="G399" s="131">
        <f>PAS!F198</f>
        <v>0</v>
      </c>
      <c r="H399" s="131">
        <f>PAS!G198</f>
        <v>0</v>
      </c>
      <c r="I399" s="131">
        <f>PAS!H198</f>
        <v>0</v>
      </c>
      <c r="J399" s="131">
        <f>PAS!I198</f>
        <v>0</v>
      </c>
      <c r="K399" s="131">
        <f>PAS!J198</f>
        <v>0</v>
      </c>
      <c r="L399" s="131">
        <f>PAS!K198</f>
        <v>0</v>
      </c>
      <c r="M399" s="131">
        <f>PAS!L198</f>
        <v>0</v>
      </c>
    </row>
    <row r="400" spans="2:13" ht="14.25" hidden="1">
      <c r="B400" s="131">
        <f>PAS!A199</f>
        <v>0</v>
      </c>
      <c r="C400" s="131">
        <f>PAS!B199</f>
        <v>0</v>
      </c>
      <c r="D400" s="131">
        <f>PAS!C199</f>
        <v>0</v>
      </c>
      <c r="E400" s="131">
        <f>PAS!D199</f>
        <v>0</v>
      </c>
      <c r="F400" s="131">
        <f>PAS!E199</f>
        <v>0</v>
      </c>
      <c r="G400" s="131">
        <f>PAS!F199</f>
        <v>0</v>
      </c>
      <c r="H400" s="131">
        <f>PAS!G199</f>
        <v>0</v>
      </c>
      <c r="I400" s="131">
        <f>PAS!H199</f>
        <v>0</v>
      </c>
      <c r="J400" s="131">
        <f>PAS!I199</f>
        <v>0</v>
      </c>
      <c r="K400" s="131">
        <f>PAS!J199</f>
        <v>0</v>
      </c>
      <c r="L400" s="131">
        <f>PAS!K199</f>
        <v>0</v>
      </c>
      <c r="M400" s="131">
        <f>PAS!L199</f>
        <v>0</v>
      </c>
    </row>
    <row r="401" spans="2:13" ht="14.25" hidden="1">
      <c r="B401" s="131">
        <f>PAS!A200</f>
        <v>0</v>
      </c>
      <c r="C401" s="131">
        <f>PAS!B200</f>
        <v>0</v>
      </c>
      <c r="D401" s="131">
        <f>PAS!C200</f>
        <v>0</v>
      </c>
      <c r="E401" s="131">
        <f>PAS!D200</f>
        <v>0</v>
      </c>
      <c r="F401" s="131">
        <f>PAS!E200</f>
        <v>0</v>
      </c>
      <c r="G401" s="131">
        <f>PAS!F200</f>
        <v>0</v>
      </c>
      <c r="H401" s="131">
        <f>PAS!G200</f>
        <v>0</v>
      </c>
      <c r="I401" s="131">
        <f>PAS!H200</f>
        <v>0</v>
      </c>
      <c r="J401" s="131">
        <f>PAS!I200</f>
        <v>0</v>
      </c>
      <c r="K401" s="131">
        <f>PAS!J200</f>
        <v>0</v>
      </c>
      <c r="L401" s="131">
        <f>PAS!K200</f>
        <v>0</v>
      </c>
      <c r="M401" s="131">
        <f>PAS!L200</f>
        <v>0</v>
      </c>
    </row>
    <row r="402" spans="2:13" ht="14.25" hidden="1">
      <c r="B402" s="131">
        <f>PAS!A201</f>
        <v>0</v>
      </c>
      <c r="C402" s="131">
        <f>PAS!B201</f>
        <v>0</v>
      </c>
      <c r="D402" s="131">
        <f>PAS!C201</f>
        <v>0</v>
      </c>
      <c r="E402" s="131">
        <f>PAS!D201</f>
        <v>0</v>
      </c>
      <c r="F402" s="131">
        <f>PAS!E201</f>
        <v>0</v>
      </c>
      <c r="G402" s="131">
        <f>PAS!F201</f>
        <v>0</v>
      </c>
      <c r="H402" s="131">
        <f>PAS!G201</f>
        <v>0</v>
      </c>
      <c r="I402" s="131">
        <f>PAS!H201</f>
        <v>0</v>
      </c>
      <c r="J402" s="131">
        <f>PAS!I201</f>
        <v>0</v>
      </c>
      <c r="K402" s="131">
        <f>PAS!J201</f>
        <v>0</v>
      </c>
      <c r="L402" s="131">
        <f>PAS!K201</f>
        <v>0</v>
      </c>
      <c r="M402" s="131">
        <f>PAS!L201</f>
        <v>0</v>
      </c>
    </row>
    <row r="403" spans="2:13" ht="14.25" hidden="1">
      <c r="B403" s="131">
        <f>PAS!A202</f>
        <v>0</v>
      </c>
      <c r="C403" s="131">
        <f>PAS!B202</f>
        <v>0</v>
      </c>
      <c r="D403" s="131">
        <f>PAS!C202</f>
        <v>0</v>
      </c>
      <c r="E403" s="131">
        <f>PAS!D202</f>
        <v>0</v>
      </c>
      <c r="F403" s="131">
        <f>PAS!E202</f>
        <v>0</v>
      </c>
      <c r="G403" s="131">
        <f>PAS!F202</f>
        <v>0</v>
      </c>
      <c r="H403" s="131">
        <f>PAS!G202</f>
        <v>0</v>
      </c>
      <c r="I403" s="131">
        <f>PAS!H202</f>
        <v>0</v>
      </c>
      <c r="J403" s="131">
        <f>PAS!I202</f>
        <v>0</v>
      </c>
      <c r="K403" s="131">
        <f>PAS!J202</f>
        <v>0</v>
      </c>
      <c r="L403" s="131">
        <f>PAS!K202</f>
        <v>0</v>
      </c>
      <c r="M403" s="131">
        <f>PAS!L202</f>
        <v>0</v>
      </c>
    </row>
    <row r="404" spans="2:13" ht="14.25" hidden="1">
      <c r="B404" s="131">
        <f>PAS!A203</f>
        <v>0</v>
      </c>
      <c r="C404" s="131">
        <f>PAS!B203</f>
        <v>0</v>
      </c>
      <c r="D404" s="131">
        <f>PAS!C203</f>
        <v>0</v>
      </c>
      <c r="E404" s="131">
        <f>PAS!D203</f>
        <v>0</v>
      </c>
      <c r="F404" s="131">
        <f>PAS!E203</f>
        <v>0</v>
      </c>
      <c r="G404" s="131">
        <f>PAS!F203</f>
        <v>0</v>
      </c>
      <c r="H404" s="131">
        <f>PAS!G203</f>
        <v>0</v>
      </c>
      <c r="I404" s="131">
        <f>PAS!H203</f>
        <v>0</v>
      </c>
      <c r="J404" s="131">
        <f>PAS!I203</f>
        <v>0</v>
      </c>
      <c r="K404" s="131">
        <f>PAS!J203</f>
        <v>0</v>
      </c>
      <c r="L404" s="131">
        <f>PAS!K203</f>
        <v>0</v>
      </c>
      <c r="M404" s="131">
        <f>PAS!L203</f>
        <v>0</v>
      </c>
    </row>
    <row r="405" spans="2:13" ht="14.25" hidden="1">
      <c r="B405" s="131">
        <f>PAS!A204</f>
        <v>0</v>
      </c>
      <c r="C405" s="131">
        <f>PAS!B204</f>
        <v>0</v>
      </c>
      <c r="D405" s="131">
        <f>PAS!C204</f>
        <v>0</v>
      </c>
      <c r="E405" s="131">
        <f>PAS!D204</f>
        <v>0</v>
      </c>
      <c r="F405" s="131">
        <f>PAS!E204</f>
        <v>0</v>
      </c>
      <c r="G405" s="131">
        <f>PAS!F204</f>
        <v>0</v>
      </c>
      <c r="H405" s="131">
        <f>PAS!G204</f>
        <v>0</v>
      </c>
      <c r="I405" s="131">
        <f>PAS!H204</f>
        <v>0</v>
      </c>
      <c r="J405" s="131">
        <f>PAS!I204</f>
        <v>0</v>
      </c>
      <c r="K405" s="131">
        <f>PAS!J204</f>
        <v>0</v>
      </c>
      <c r="L405" s="131">
        <f>PAS!K204</f>
        <v>0</v>
      </c>
      <c r="M405" s="131">
        <f>PAS!L204</f>
        <v>0</v>
      </c>
    </row>
    <row r="406" spans="2:13" ht="14.25" hidden="1">
      <c r="B406" s="131">
        <f>PAS!A205</f>
        <v>0</v>
      </c>
      <c r="C406" s="131">
        <f>PAS!B205</f>
        <v>0</v>
      </c>
      <c r="D406" s="131">
        <f>PAS!C205</f>
        <v>0</v>
      </c>
      <c r="E406" s="131">
        <f>PAS!D205</f>
        <v>0</v>
      </c>
      <c r="F406" s="131">
        <f>PAS!E205</f>
        <v>0</v>
      </c>
      <c r="G406" s="131">
        <f>PAS!F205</f>
        <v>0</v>
      </c>
      <c r="H406" s="131">
        <f>PAS!G205</f>
        <v>0</v>
      </c>
      <c r="I406" s="131">
        <f>PAS!H205</f>
        <v>0</v>
      </c>
      <c r="J406" s="131">
        <f>PAS!I205</f>
        <v>0</v>
      </c>
      <c r="K406" s="131">
        <f>PAS!J205</f>
        <v>0</v>
      </c>
      <c r="L406" s="131">
        <f>PAS!K205</f>
        <v>0</v>
      </c>
      <c r="M406" s="131">
        <f>PAS!L205</f>
        <v>0</v>
      </c>
    </row>
    <row r="407" spans="2:13" ht="14.25" hidden="1">
      <c r="B407" s="131">
        <f>PAS!A206</f>
        <v>0</v>
      </c>
      <c r="C407" s="131">
        <f>PAS!B206</f>
        <v>0</v>
      </c>
      <c r="D407" s="131">
        <f>PAS!C206</f>
        <v>0</v>
      </c>
      <c r="E407" s="131">
        <f>PAS!D206</f>
        <v>0</v>
      </c>
      <c r="F407" s="131">
        <f>PAS!E206</f>
        <v>0</v>
      </c>
      <c r="G407" s="131">
        <f>PAS!F206</f>
        <v>0</v>
      </c>
      <c r="H407" s="131">
        <f>PAS!G206</f>
        <v>0</v>
      </c>
      <c r="I407" s="131">
        <f>PAS!H206</f>
        <v>0</v>
      </c>
      <c r="J407" s="131">
        <f>PAS!I206</f>
        <v>0</v>
      </c>
      <c r="K407" s="131">
        <f>PAS!J206</f>
        <v>0</v>
      </c>
      <c r="L407" s="131">
        <f>PAS!K206</f>
        <v>0</v>
      </c>
      <c r="M407" s="131">
        <f>PAS!L206</f>
        <v>0</v>
      </c>
    </row>
    <row r="408" spans="2:13" ht="14.25" hidden="1">
      <c r="B408" s="131">
        <f>PAS!A207</f>
        <v>0</v>
      </c>
      <c r="C408" s="131">
        <f>PAS!B207</f>
        <v>0</v>
      </c>
      <c r="D408" s="131">
        <f>PAS!C207</f>
        <v>0</v>
      </c>
      <c r="E408" s="131">
        <f>PAS!D207</f>
        <v>0</v>
      </c>
      <c r="F408" s="131">
        <f>PAS!E207</f>
        <v>0</v>
      </c>
      <c r="G408" s="131">
        <f>PAS!F207</f>
        <v>0</v>
      </c>
      <c r="H408" s="131">
        <f>PAS!G207</f>
        <v>0</v>
      </c>
      <c r="I408" s="131">
        <f>PAS!H207</f>
        <v>0</v>
      </c>
      <c r="J408" s="131">
        <f>PAS!I207</f>
        <v>0</v>
      </c>
      <c r="K408" s="131">
        <f>PAS!J207</f>
        <v>0</v>
      </c>
      <c r="L408" s="131">
        <f>PAS!K207</f>
        <v>0</v>
      </c>
      <c r="M408" s="131">
        <f>PAS!L207</f>
        <v>0</v>
      </c>
    </row>
    <row r="409" spans="2:13" ht="14.25" hidden="1">
      <c r="B409" s="131">
        <f>PAS!A208</f>
        <v>0</v>
      </c>
      <c r="C409" s="131">
        <f>PAS!B208</f>
        <v>0</v>
      </c>
      <c r="D409" s="131">
        <f>PAS!C208</f>
        <v>0</v>
      </c>
      <c r="E409" s="131">
        <f>PAS!D208</f>
        <v>0</v>
      </c>
      <c r="F409" s="131">
        <f>PAS!E208</f>
        <v>0</v>
      </c>
      <c r="G409" s="131">
        <f>PAS!F208</f>
        <v>0</v>
      </c>
      <c r="H409" s="131">
        <f>PAS!G208</f>
        <v>0</v>
      </c>
      <c r="I409" s="131">
        <f>PAS!H208</f>
        <v>0</v>
      </c>
      <c r="J409" s="131">
        <f>PAS!I208</f>
        <v>0</v>
      </c>
      <c r="K409" s="131">
        <f>PAS!J208</f>
        <v>0</v>
      </c>
      <c r="L409" s="131">
        <f>PAS!K208</f>
        <v>0</v>
      </c>
      <c r="M409" s="131">
        <f>PAS!L208</f>
        <v>0</v>
      </c>
    </row>
    <row r="410" spans="2:13" ht="14.25" hidden="1">
      <c r="B410" s="131">
        <f>PAS!A209</f>
        <v>0</v>
      </c>
      <c r="C410" s="131">
        <f>PAS!B209</f>
        <v>0</v>
      </c>
      <c r="D410" s="131">
        <f>PAS!C209</f>
        <v>0</v>
      </c>
      <c r="E410" s="131">
        <f>PAS!D209</f>
        <v>0</v>
      </c>
      <c r="F410" s="131">
        <f>PAS!E209</f>
        <v>0</v>
      </c>
      <c r="G410" s="131">
        <f>PAS!F209</f>
        <v>0</v>
      </c>
      <c r="H410" s="131">
        <f>PAS!G209</f>
        <v>0</v>
      </c>
      <c r="I410" s="131">
        <f>PAS!H209</f>
        <v>0</v>
      </c>
      <c r="J410" s="131">
        <f>PAS!I209</f>
        <v>0</v>
      </c>
      <c r="K410" s="131">
        <f>PAS!J209</f>
        <v>0</v>
      </c>
      <c r="L410" s="131">
        <f>PAS!K209</f>
        <v>0</v>
      </c>
      <c r="M410" s="131">
        <f>PAS!L209</f>
        <v>0</v>
      </c>
    </row>
    <row r="411" spans="2:13" ht="14.25" hidden="1">
      <c r="B411" s="131">
        <f>PAS!A210</f>
        <v>0</v>
      </c>
      <c r="C411" s="131">
        <f>PAS!B210</f>
        <v>0</v>
      </c>
      <c r="D411" s="131">
        <f>PAS!C210</f>
        <v>0</v>
      </c>
      <c r="E411" s="131">
        <f>PAS!D210</f>
        <v>0</v>
      </c>
      <c r="F411" s="131">
        <f>PAS!E210</f>
        <v>0</v>
      </c>
      <c r="G411" s="131">
        <f>PAS!F210</f>
        <v>0</v>
      </c>
      <c r="H411" s="131">
        <f>PAS!G210</f>
        <v>0</v>
      </c>
      <c r="I411" s="131">
        <f>PAS!H210</f>
        <v>0</v>
      </c>
      <c r="J411" s="131">
        <f>PAS!I210</f>
        <v>0</v>
      </c>
      <c r="K411" s="131">
        <f>PAS!J210</f>
        <v>0</v>
      </c>
      <c r="L411" s="131">
        <f>PAS!K210</f>
        <v>0</v>
      </c>
      <c r="M411" s="131">
        <f>PAS!L210</f>
        <v>0</v>
      </c>
    </row>
    <row r="412" spans="2:13" ht="14.25" hidden="1">
      <c r="B412" s="131">
        <f>PAS!A211</f>
        <v>0</v>
      </c>
      <c r="C412" s="131">
        <f>PAS!B211</f>
        <v>0</v>
      </c>
      <c r="D412" s="131">
        <f>PAS!C211</f>
        <v>0</v>
      </c>
      <c r="E412" s="131">
        <f>PAS!D211</f>
        <v>0</v>
      </c>
      <c r="F412" s="131">
        <f>PAS!E211</f>
        <v>0</v>
      </c>
      <c r="G412" s="131">
        <f>PAS!F211</f>
        <v>0</v>
      </c>
      <c r="H412" s="131">
        <f>PAS!G211</f>
        <v>0</v>
      </c>
      <c r="I412" s="131">
        <f>PAS!H211</f>
        <v>0</v>
      </c>
      <c r="J412" s="131">
        <f>PAS!I211</f>
        <v>0</v>
      </c>
      <c r="K412" s="131">
        <f>PAS!J211</f>
        <v>0</v>
      </c>
      <c r="L412" s="131">
        <f>PAS!K211</f>
        <v>0</v>
      </c>
      <c r="M412" s="131">
        <f>PAS!L211</f>
        <v>0</v>
      </c>
    </row>
    <row r="413" spans="2:13" ht="14.25" hidden="1">
      <c r="B413" s="131">
        <f>PAS!A212</f>
        <v>0</v>
      </c>
      <c r="C413" s="131">
        <f>PAS!B212</f>
        <v>0</v>
      </c>
      <c r="D413" s="131">
        <f>PAS!C212</f>
        <v>0</v>
      </c>
      <c r="E413" s="131">
        <f>PAS!D212</f>
        <v>0</v>
      </c>
      <c r="F413" s="131">
        <f>PAS!E212</f>
        <v>0</v>
      </c>
      <c r="G413" s="131">
        <f>PAS!F212</f>
        <v>0</v>
      </c>
      <c r="H413" s="131">
        <f>PAS!G212</f>
        <v>0</v>
      </c>
      <c r="I413" s="131">
        <f>PAS!H212</f>
        <v>0</v>
      </c>
      <c r="J413" s="131">
        <f>PAS!I212</f>
        <v>0</v>
      </c>
      <c r="K413" s="131">
        <f>PAS!J212</f>
        <v>0</v>
      </c>
      <c r="L413" s="131">
        <f>PAS!K212</f>
        <v>0</v>
      </c>
      <c r="M413" s="131">
        <f>PAS!L212</f>
        <v>0</v>
      </c>
    </row>
    <row r="414" spans="2:13" ht="14.25" hidden="1">
      <c r="B414" s="131">
        <f>PAS!A213</f>
        <v>0</v>
      </c>
      <c r="C414" s="131">
        <f>PAS!B213</f>
        <v>0</v>
      </c>
      <c r="D414" s="131">
        <f>PAS!C213</f>
        <v>0</v>
      </c>
      <c r="E414" s="131">
        <f>PAS!D213</f>
        <v>0</v>
      </c>
      <c r="F414" s="131">
        <f>PAS!E213</f>
        <v>0</v>
      </c>
      <c r="G414" s="131">
        <f>PAS!F213</f>
        <v>0</v>
      </c>
      <c r="H414" s="131">
        <f>PAS!G213</f>
        <v>0</v>
      </c>
      <c r="I414" s="131">
        <f>PAS!H213</f>
        <v>0</v>
      </c>
      <c r="J414" s="131">
        <f>PAS!I213</f>
        <v>0</v>
      </c>
      <c r="K414" s="131">
        <f>PAS!J213</f>
        <v>0</v>
      </c>
      <c r="L414" s="131">
        <f>PAS!K213</f>
        <v>0</v>
      </c>
      <c r="M414" s="131">
        <f>PAS!L213</f>
        <v>0</v>
      </c>
    </row>
    <row r="415" spans="2:13" ht="14.25" hidden="1">
      <c r="B415" s="131">
        <f>PAS!A214</f>
        <v>0</v>
      </c>
      <c r="C415" s="131">
        <f>PAS!B214</f>
        <v>0</v>
      </c>
      <c r="D415" s="131">
        <f>PAS!C214</f>
        <v>0</v>
      </c>
      <c r="E415" s="131">
        <f>PAS!D214</f>
        <v>0</v>
      </c>
      <c r="F415" s="131">
        <f>PAS!E214</f>
        <v>0</v>
      </c>
      <c r="G415" s="131">
        <f>PAS!F214</f>
        <v>0</v>
      </c>
      <c r="H415" s="131">
        <f>PAS!G214</f>
        <v>0</v>
      </c>
      <c r="I415" s="131">
        <f>PAS!H214</f>
        <v>0</v>
      </c>
      <c r="J415" s="131">
        <f>PAS!I214</f>
        <v>0</v>
      </c>
      <c r="K415" s="131">
        <f>PAS!J214</f>
        <v>0</v>
      </c>
      <c r="L415" s="131">
        <f>PAS!K214</f>
        <v>0</v>
      </c>
      <c r="M415" s="131">
        <f>PAS!L214</f>
        <v>0</v>
      </c>
    </row>
    <row r="416" spans="2:13" ht="14.25" hidden="1">
      <c r="B416" s="131">
        <f>PAS!A215</f>
        <v>0</v>
      </c>
      <c r="C416" s="131">
        <f>PAS!B215</f>
        <v>0</v>
      </c>
      <c r="D416" s="131">
        <f>PAS!C215</f>
        <v>0</v>
      </c>
      <c r="E416" s="131">
        <f>PAS!D215</f>
        <v>0</v>
      </c>
      <c r="F416" s="131">
        <f>PAS!E215</f>
        <v>0</v>
      </c>
      <c r="G416" s="131">
        <f>PAS!F215</f>
        <v>0</v>
      </c>
      <c r="H416" s="131">
        <f>PAS!G215</f>
        <v>0</v>
      </c>
      <c r="I416" s="131">
        <f>PAS!H215</f>
        <v>0</v>
      </c>
      <c r="J416" s="131">
        <f>PAS!I215</f>
        <v>0</v>
      </c>
      <c r="K416" s="131">
        <f>PAS!J215</f>
        <v>0</v>
      </c>
      <c r="L416" s="131">
        <f>PAS!K215</f>
        <v>0</v>
      </c>
      <c r="M416" s="131">
        <f>PAS!L215</f>
        <v>0</v>
      </c>
    </row>
    <row r="417" spans="2:13" ht="14.25" hidden="1">
      <c r="B417" s="131">
        <f>PAS!A216</f>
        <v>0</v>
      </c>
      <c r="C417" s="131">
        <f>PAS!B216</f>
        <v>0</v>
      </c>
      <c r="D417" s="131">
        <f>PAS!C216</f>
        <v>0</v>
      </c>
      <c r="E417" s="131">
        <f>PAS!D216</f>
        <v>0</v>
      </c>
      <c r="F417" s="131">
        <f>PAS!E216</f>
        <v>0</v>
      </c>
      <c r="G417" s="131">
        <f>PAS!F216</f>
        <v>0</v>
      </c>
      <c r="H417" s="131">
        <f>PAS!G216</f>
        <v>0</v>
      </c>
      <c r="I417" s="131">
        <f>PAS!H216</f>
        <v>0</v>
      </c>
      <c r="J417" s="131">
        <f>PAS!I216</f>
        <v>0</v>
      </c>
      <c r="K417" s="131">
        <f>PAS!J216</f>
        <v>0</v>
      </c>
      <c r="L417" s="131">
        <f>PAS!K216</f>
        <v>0</v>
      </c>
      <c r="M417" s="131">
        <f>PAS!L216</f>
        <v>0</v>
      </c>
    </row>
    <row r="418" spans="2:13" ht="14.25" hidden="1">
      <c r="B418" s="131">
        <f>PAS!A217</f>
        <v>0</v>
      </c>
      <c r="C418" s="131">
        <f>PAS!B217</f>
        <v>0</v>
      </c>
      <c r="D418" s="131">
        <f>PAS!C217</f>
        <v>0</v>
      </c>
      <c r="E418" s="131">
        <f>PAS!D217</f>
        <v>0</v>
      </c>
      <c r="F418" s="131">
        <f>PAS!E217</f>
        <v>0</v>
      </c>
      <c r="G418" s="131">
        <f>PAS!F217</f>
        <v>0</v>
      </c>
      <c r="H418" s="131">
        <f>PAS!G217</f>
        <v>0</v>
      </c>
      <c r="I418" s="131">
        <f>PAS!H217</f>
        <v>0</v>
      </c>
      <c r="J418" s="131">
        <f>PAS!I217</f>
        <v>0</v>
      </c>
      <c r="K418" s="131">
        <f>PAS!J217</f>
        <v>0</v>
      </c>
      <c r="L418" s="131">
        <f>PAS!K217</f>
        <v>0</v>
      </c>
      <c r="M418" s="131">
        <f>PAS!L217</f>
        <v>0</v>
      </c>
    </row>
    <row r="419" spans="2:13" ht="14.25" hidden="1">
      <c r="B419" s="131">
        <f>PAS!A218</f>
        <v>0</v>
      </c>
      <c r="C419" s="131">
        <f>PAS!B218</f>
        <v>0</v>
      </c>
      <c r="D419" s="131">
        <f>PAS!C218</f>
        <v>0</v>
      </c>
      <c r="E419" s="131">
        <f>PAS!D218</f>
        <v>0</v>
      </c>
      <c r="F419" s="131">
        <f>PAS!E218</f>
        <v>0</v>
      </c>
      <c r="G419" s="131">
        <f>PAS!F218</f>
        <v>0</v>
      </c>
      <c r="H419" s="131">
        <f>PAS!G218</f>
        <v>0</v>
      </c>
      <c r="I419" s="131">
        <f>PAS!H218</f>
        <v>0</v>
      </c>
      <c r="J419" s="131">
        <f>PAS!I218</f>
        <v>0</v>
      </c>
      <c r="K419" s="131">
        <f>PAS!J218</f>
        <v>0</v>
      </c>
      <c r="L419" s="131">
        <f>PAS!K218</f>
        <v>0</v>
      </c>
      <c r="M419" s="131">
        <f>PAS!L218</f>
        <v>0</v>
      </c>
    </row>
    <row r="420" spans="2:13" ht="14.25" hidden="1">
      <c r="B420" s="131">
        <f>PAS!A219</f>
        <v>0</v>
      </c>
      <c r="C420" s="131">
        <f>PAS!B219</f>
        <v>0</v>
      </c>
      <c r="D420" s="131">
        <f>PAS!C219</f>
        <v>0</v>
      </c>
      <c r="E420" s="131">
        <f>PAS!D219</f>
        <v>0</v>
      </c>
      <c r="F420" s="131">
        <f>PAS!E219</f>
        <v>0</v>
      </c>
      <c r="G420" s="131">
        <f>PAS!F219</f>
        <v>0</v>
      </c>
      <c r="H420" s="131">
        <f>PAS!G219</f>
        <v>0</v>
      </c>
      <c r="I420" s="131">
        <f>PAS!H219</f>
        <v>0</v>
      </c>
      <c r="J420" s="131">
        <f>PAS!I219</f>
        <v>0</v>
      </c>
      <c r="K420" s="131">
        <f>PAS!J219</f>
        <v>0</v>
      </c>
      <c r="L420" s="131">
        <f>PAS!K219</f>
        <v>0</v>
      </c>
      <c r="M420" s="131">
        <f>PAS!L219</f>
        <v>0</v>
      </c>
    </row>
    <row r="421" spans="2:13" ht="14.25" hidden="1">
      <c r="B421" s="131">
        <f>PAS!A220</f>
        <v>0</v>
      </c>
      <c r="C421" s="131">
        <f>PAS!B220</f>
        <v>0</v>
      </c>
      <c r="D421" s="131">
        <f>PAS!C220</f>
        <v>0</v>
      </c>
      <c r="E421" s="131">
        <f>PAS!D220</f>
        <v>0</v>
      </c>
      <c r="F421" s="131">
        <f>PAS!E220</f>
        <v>0</v>
      </c>
      <c r="G421" s="131">
        <f>PAS!F220</f>
        <v>0</v>
      </c>
      <c r="H421" s="131">
        <f>PAS!G220</f>
        <v>0</v>
      </c>
      <c r="I421" s="131">
        <f>PAS!H220</f>
        <v>0</v>
      </c>
      <c r="J421" s="131">
        <f>PAS!I220</f>
        <v>0</v>
      </c>
      <c r="K421" s="131">
        <f>PAS!J220</f>
        <v>0</v>
      </c>
      <c r="L421" s="131">
        <f>PAS!K220</f>
        <v>0</v>
      </c>
      <c r="M421" s="131">
        <f>PAS!L220</f>
        <v>0</v>
      </c>
    </row>
    <row r="422" spans="2:13" ht="14.25" hidden="1">
      <c r="B422" s="131">
        <f>PAS!A221</f>
        <v>0</v>
      </c>
      <c r="C422" s="131">
        <f>PAS!B221</f>
        <v>0</v>
      </c>
      <c r="D422" s="131">
        <f>PAS!C221</f>
        <v>0</v>
      </c>
      <c r="E422" s="131">
        <f>PAS!D221</f>
        <v>0</v>
      </c>
      <c r="F422" s="131">
        <f>PAS!E221</f>
        <v>0</v>
      </c>
      <c r="G422" s="131">
        <f>PAS!F221</f>
        <v>0</v>
      </c>
      <c r="H422" s="131">
        <f>PAS!G221</f>
        <v>0</v>
      </c>
      <c r="I422" s="131">
        <f>PAS!H221</f>
        <v>0</v>
      </c>
      <c r="J422" s="131">
        <f>PAS!I221</f>
        <v>0</v>
      </c>
      <c r="K422" s="131">
        <f>PAS!J221</f>
        <v>0</v>
      </c>
      <c r="L422" s="131">
        <f>PAS!K221</f>
        <v>0</v>
      </c>
      <c r="M422" s="131">
        <f>PAS!L221</f>
        <v>0</v>
      </c>
    </row>
    <row r="423" spans="2:13" ht="14.25" hidden="1">
      <c r="B423" s="131">
        <f>PAS!A222</f>
        <v>0</v>
      </c>
      <c r="C423" s="131">
        <f>PAS!B222</f>
        <v>0</v>
      </c>
      <c r="D423" s="131">
        <f>PAS!C222</f>
        <v>0</v>
      </c>
      <c r="E423" s="131">
        <f>PAS!D222</f>
        <v>0</v>
      </c>
      <c r="F423" s="131">
        <f>PAS!E222</f>
        <v>0</v>
      </c>
      <c r="G423" s="131">
        <f>PAS!F222</f>
        <v>0</v>
      </c>
      <c r="H423" s="131">
        <f>PAS!G222</f>
        <v>0</v>
      </c>
      <c r="I423" s="131">
        <f>PAS!H222</f>
        <v>0</v>
      </c>
      <c r="J423" s="131">
        <f>PAS!I222</f>
        <v>0</v>
      </c>
      <c r="K423" s="131">
        <f>PAS!J222</f>
        <v>0</v>
      </c>
      <c r="L423" s="131">
        <f>PAS!K222</f>
        <v>0</v>
      </c>
      <c r="M423" s="131">
        <f>PAS!L222</f>
        <v>0</v>
      </c>
    </row>
    <row r="424" spans="2:13" ht="14.25" hidden="1">
      <c r="B424" s="131">
        <f>PAS!A223</f>
        <v>0</v>
      </c>
      <c r="C424" s="131">
        <f>PAS!B223</f>
        <v>0</v>
      </c>
      <c r="D424" s="131">
        <f>PAS!C223</f>
        <v>0</v>
      </c>
      <c r="E424" s="131">
        <f>PAS!D223</f>
        <v>0</v>
      </c>
      <c r="F424" s="131">
        <f>PAS!E223</f>
        <v>0</v>
      </c>
      <c r="G424" s="131">
        <f>PAS!F223</f>
        <v>0</v>
      </c>
      <c r="H424" s="131">
        <f>PAS!G223</f>
        <v>0</v>
      </c>
      <c r="I424" s="131">
        <f>PAS!H223</f>
        <v>0</v>
      </c>
      <c r="J424" s="131">
        <f>PAS!I223</f>
        <v>0</v>
      </c>
      <c r="K424" s="131">
        <f>PAS!J223</f>
        <v>0</v>
      </c>
      <c r="L424" s="131">
        <f>PAS!K223</f>
        <v>0</v>
      </c>
      <c r="M424" s="131">
        <f>PAS!L223</f>
        <v>0</v>
      </c>
    </row>
    <row r="425" spans="2:13" ht="14.25" hidden="1">
      <c r="B425" s="131">
        <f>PAS!A224</f>
        <v>0</v>
      </c>
      <c r="C425" s="131">
        <f>PAS!B224</f>
        <v>0</v>
      </c>
      <c r="D425" s="131">
        <f>PAS!C224</f>
        <v>0</v>
      </c>
      <c r="E425" s="131">
        <f>PAS!D224</f>
        <v>0</v>
      </c>
      <c r="F425" s="131">
        <f>PAS!E224</f>
        <v>0</v>
      </c>
      <c r="G425" s="131">
        <f>PAS!F224</f>
        <v>0</v>
      </c>
      <c r="H425" s="131">
        <f>PAS!G224</f>
        <v>0</v>
      </c>
      <c r="I425" s="131">
        <f>PAS!H224</f>
        <v>0</v>
      </c>
      <c r="J425" s="131">
        <f>PAS!I224</f>
        <v>0</v>
      </c>
      <c r="K425" s="131">
        <f>PAS!J224</f>
        <v>0</v>
      </c>
      <c r="L425" s="131">
        <f>PAS!K224</f>
        <v>0</v>
      </c>
      <c r="M425" s="131">
        <f>PAS!L224</f>
        <v>0</v>
      </c>
    </row>
    <row r="426" spans="2:13" ht="14.25" hidden="1">
      <c r="B426" s="131">
        <f>PAS!A225</f>
        <v>0</v>
      </c>
      <c r="C426" s="131">
        <f>PAS!B225</f>
        <v>0</v>
      </c>
      <c r="D426" s="131">
        <f>PAS!C225</f>
        <v>0</v>
      </c>
      <c r="E426" s="131">
        <f>PAS!D225</f>
        <v>0</v>
      </c>
      <c r="F426" s="131">
        <f>PAS!E225</f>
        <v>0</v>
      </c>
      <c r="G426" s="131">
        <f>PAS!F225</f>
        <v>0</v>
      </c>
      <c r="H426" s="131">
        <f>PAS!G225</f>
        <v>0</v>
      </c>
      <c r="I426" s="131">
        <f>PAS!H225</f>
        <v>0</v>
      </c>
      <c r="J426" s="131">
        <f>PAS!I225</f>
        <v>0</v>
      </c>
      <c r="K426" s="131">
        <f>PAS!J225</f>
        <v>0</v>
      </c>
      <c r="L426" s="131">
        <f>PAS!K225</f>
        <v>0</v>
      </c>
      <c r="M426" s="131">
        <f>PAS!L225</f>
        <v>0</v>
      </c>
    </row>
    <row r="427" spans="2:13" ht="14.25" hidden="1">
      <c r="B427" s="131">
        <f>PAS!A226</f>
        <v>0</v>
      </c>
      <c r="C427" s="131">
        <f>PAS!B226</f>
        <v>0</v>
      </c>
      <c r="D427" s="131">
        <f>PAS!C226</f>
        <v>0</v>
      </c>
      <c r="E427" s="131">
        <f>PAS!D226</f>
        <v>0</v>
      </c>
      <c r="F427" s="131">
        <f>PAS!E226</f>
        <v>0</v>
      </c>
      <c r="G427" s="131">
        <f>PAS!F226</f>
        <v>0</v>
      </c>
      <c r="H427" s="131">
        <f>PAS!G226</f>
        <v>0</v>
      </c>
      <c r="I427" s="131">
        <f>PAS!H226</f>
        <v>0</v>
      </c>
      <c r="J427" s="131">
        <f>PAS!I226</f>
        <v>0</v>
      </c>
      <c r="K427" s="131">
        <f>PAS!J226</f>
        <v>0</v>
      </c>
      <c r="L427" s="131">
        <f>PAS!K226</f>
        <v>0</v>
      </c>
      <c r="M427" s="131">
        <f>PAS!L226</f>
        <v>0</v>
      </c>
    </row>
    <row r="428" spans="2:13" ht="14.25" hidden="1">
      <c r="B428" s="131">
        <f>PAS!A227</f>
        <v>0</v>
      </c>
      <c r="C428" s="131">
        <f>PAS!B227</f>
        <v>0</v>
      </c>
      <c r="D428" s="131">
        <f>PAS!C227</f>
        <v>0</v>
      </c>
      <c r="E428" s="131">
        <f>PAS!D227</f>
        <v>0</v>
      </c>
      <c r="F428" s="131">
        <f>PAS!E227</f>
        <v>0</v>
      </c>
      <c r="G428" s="131">
        <f>PAS!F227</f>
        <v>0</v>
      </c>
      <c r="H428" s="131">
        <f>PAS!G227</f>
        <v>0</v>
      </c>
      <c r="I428" s="131">
        <f>PAS!H227</f>
        <v>0</v>
      </c>
      <c r="J428" s="131">
        <f>PAS!I227</f>
        <v>0</v>
      </c>
      <c r="K428" s="131">
        <f>PAS!J227</f>
        <v>0</v>
      </c>
      <c r="L428" s="131">
        <f>PAS!K227</f>
        <v>0</v>
      </c>
      <c r="M428" s="131">
        <f>PAS!L227</f>
        <v>0</v>
      </c>
    </row>
    <row r="429" spans="2:13" ht="14.25" hidden="1">
      <c r="B429" s="131">
        <f>PAS!A228</f>
        <v>0</v>
      </c>
      <c r="C429" s="131">
        <f>PAS!B228</f>
        <v>0</v>
      </c>
      <c r="D429" s="131">
        <f>PAS!C228</f>
        <v>0</v>
      </c>
      <c r="E429" s="131">
        <f>PAS!D228</f>
        <v>0</v>
      </c>
      <c r="F429" s="131">
        <f>PAS!E228</f>
        <v>0</v>
      </c>
      <c r="G429" s="131">
        <f>PAS!F228</f>
        <v>0</v>
      </c>
      <c r="H429" s="131">
        <f>PAS!G228</f>
        <v>0</v>
      </c>
      <c r="I429" s="131">
        <f>PAS!H228</f>
        <v>0</v>
      </c>
      <c r="J429" s="131">
        <f>PAS!I228</f>
        <v>0</v>
      </c>
      <c r="K429" s="131">
        <f>PAS!J228</f>
        <v>0</v>
      </c>
      <c r="L429" s="131">
        <f>PAS!K228</f>
        <v>0</v>
      </c>
      <c r="M429" s="131">
        <f>PAS!L228</f>
        <v>0</v>
      </c>
    </row>
    <row r="430" spans="2:13" ht="14.25" hidden="1">
      <c r="B430" s="131">
        <f>PAS!A229</f>
        <v>0</v>
      </c>
      <c r="C430" s="131">
        <f>PAS!B229</f>
        <v>0</v>
      </c>
      <c r="D430" s="131">
        <f>PAS!C229</f>
        <v>0</v>
      </c>
      <c r="E430" s="131">
        <f>PAS!D229</f>
        <v>0</v>
      </c>
      <c r="F430" s="131">
        <f>PAS!E229</f>
        <v>0</v>
      </c>
      <c r="G430" s="131">
        <f>PAS!F229</f>
        <v>0</v>
      </c>
      <c r="H430" s="131">
        <f>PAS!G229</f>
        <v>0</v>
      </c>
      <c r="I430" s="131">
        <f>PAS!H229</f>
        <v>0</v>
      </c>
      <c r="J430" s="131">
        <f>PAS!I229</f>
        <v>0</v>
      </c>
      <c r="K430" s="131">
        <f>PAS!J229</f>
        <v>0</v>
      </c>
      <c r="L430" s="131">
        <f>PAS!K229</f>
        <v>0</v>
      </c>
      <c r="M430" s="131">
        <f>PAS!L229</f>
        <v>0</v>
      </c>
    </row>
    <row r="431" spans="2:13" ht="14.25" hidden="1">
      <c r="B431" s="131">
        <f>PAS!A230</f>
        <v>0</v>
      </c>
      <c r="C431" s="131">
        <f>PAS!B230</f>
        <v>0</v>
      </c>
      <c r="D431" s="131">
        <f>PAS!C230</f>
        <v>0</v>
      </c>
      <c r="E431" s="131">
        <f>PAS!D230</f>
        <v>0</v>
      </c>
      <c r="F431" s="131">
        <f>PAS!E230</f>
        <v>0</v>
      </c>
      <c r="G431" s="131">
        <f>PAS!F230</f>
        <v>0</v>
      </c>
      <c r="H431" s="131">
        <f>PAS!G230</f>
        <v>0</v>
      </c>
      <c r="I431" s="131">
        <f>PAS!H230</f>
        <v>0</v>
      </c>
      <c r="J431" s="131">
        <f>PAS!I230</f>
        <v>0</v>
      </c>
      <c r="K431" s="131">
        <f>PAS!J230</f>
        <v>0</v>
      </c>
      <c r="L431" s="131">
        <f>PAS!K230</f>
        <v>0</v>
      </c>
      <c r="M431" s="131">
        <f>PAS!L230</f>
        <v>0</v>
      </c>
    </row>
    <row r="432" spans="2:13" ht="14.25" hidden="1">
      <c r="B432" s="131">
        <f>PAS!A231</f>
        <v>0</v>
      </c>
      <c r="C432" s="131">
        <f>PAS!B231</f>
        <v>0</v>
      </c>
      <c r="D432" s="131">
        <f>PAS!C231</f>
        <v>0</v>
      </c>
      <c r="E432" s="131">
        <f>PAS!D231</f>
        <v>0</v>
      </c>
      <c r="F432" s="131">
        <f>PAS!E231</f>
        <v>0</v>
      </c>
      <c r="G432" s="131">
        <f>PAS!F231</f>
        <v>0</v>
      </c>
      <c r="H432" s="131">
        <f>PAS!G231</f>
        <v>0</v>
      </c>
      <c r="I432" s="131">
        <f>PAS!H231</f>
        <v>0</v>
      </c>
      <c r="J432" s="131">
        <f>PAS!I231</f>
        <v>0</v>
      </c>
      <c r="K432" s="131">
        <f>PAS!J231</f>
        <v>0</v>
      </c>
      <c r="L432" s="131">
        <f>PAS!K231</f>
        <v>0</v>
      </c>
      <c r="M432" s="131">
        <f>PAS!L231</f>
        <v>0</v>
      </c>
    </row>
    <row r="433" spans="2:13" ht="14.25" hidden="1">
      <c r="B433" s="131">
        <f>PAS!A232</f>
        <v>0</v>
      </c>
      <c r="C433" s="131">
        <f>PAS!B232</f>
        <v>0</v>
      </c>
      <c r="D433" s="131">
        <f>PAS!C232</f>
        <v>0</v>
      </c>
      <c r="E433" s="131">
        <f>PAS!D232</f>
        <v>0</v>
      </c>
      <c r="F433" s="131">
        <f>PAS!E232</f>
        <v>0</v>
      </c>
      <c r="G433" s="131">
        <f>PAS!F232</f>
        <v>0</v>
      </c>
      <c r="H433" s="131">
        <f>PAS!G232</f>
        <v>0</v>
      </c>
      <c r="I433" s="131">
        <f>PAS!H232</f>
        <v>0</v>
      </c>
      <c r="J433" s="131">
        <f>PAS!I232</f>
        <v>0</v>
      </c>
      <c r="K433" s="131">
        <f>PAS!J232</f>
        <v>0</v>
      </c>
      <c r="L433" s="131">
        <f>PAS!K232</f>
        <v>0</v>
      </c>
      <c r="M433" s="131">
        <f>PAS!L232</f>
        <v>0</v>
      </c>
    </row>
    <row r="434" spans="2:13" ht="14.25" hidden="1">
      <c r="B434" s="131">
        <f>PAS!A233</f>
        <v>0</v>
      </c>
      <c r="C434" s="131">
        <f>PAS!B233</f>
        <v>0</v>
      </c>
      <c r="D434" s="131">
        <f>PAS!C233</f>
        <v>0</v>
      </c>
      <c r="E434" s="131">
        <f>PAS!D233</f>
        <v>0</v>
      </c>
      <c r="F434" s="131">
        <f>PAS!E233</f>
        <v>0</v>
      </c>
      <c r="G434" s="131">
        <f>PAS!F233</f>
        <v>0</v>
      </c>
      <c r="H434" s="131">
        <f>PAS!G233</f>
        <v>0</v>
      </c>
      <c r="I434" s="131">
        <f>PAS!H233</f>
        <v>0</v>
      </c>
      <c r="J434" s="131">
        <f>PAS!I233</f>
        <v>0</v>
      </c>
      <c r="K434" s="131">
        <f>PAS!J233</f>
        <v>0</v>
      </c>
      <c r="L434" s="131">
        <f>PAS!K233</f>
        <v>0</v>
      </c>
      <c r="M434" s="131">
        <f>PAS!L233</f>
        <v>0</v>
      </c>
    </row>
    <row r="435" spans="2:13" ht="14.25" hidden="1">
      <c r="B435" s="131">
        <f>PAS!A234</f>
        <v>0</v>
      </c>
      <c r="C435" s="131">
        <f>PAS!B234</f>
        <v>0</v>
      </c>
      <c r="D435" s="131">
        <f>PAS!C234</f>
        <v>0</v>
      </c>
      <c r="E435" s="131">
        <f>PAS!D234</f>
        <v>0</v>
      </c>
      <c r="F435" s="131">
        <f>PAS!E234</f>
        <v>0</v>
      </c>
      <c r="G435" s="131">
        <f>PAS!F234</f>
        <v>0</v>
      </c>
      <c r="H435" s="131">
        <f>PAS!G234</f>
        <v>0</v>
      </c>
      <c r="I435" s="131">
        <f>PAS!H234</f>
        <v>0</v>
      </c>
      <c r="J435" s="131">
        <f>PAS!I234</f>
        <v>0</v>
      </c>
      <c r="K435" s="131">
        <f>PAS!J234</f>
        <v>0</v>
      </c>
      <c r="L435" s="131">
        <f>PAS!K234</f>
        <v>0</v>
      </c>
      <c r="M435" s="131">
        <f>PAS!L234</f>
        <v>0</v>
      </c>
    </row>
    <row r="436" spans="2:13" ht="14.25" hidden="1">
      <c r="B436" s="131">
        <f>PAS!A235</f>
        <v>0</v>
      </c>
      <c r="C436" s="131">
        <f>PAS!B235</f>
        <v>0</v>
      </c>
      <c r="D436" s="131">
        <f>PAS!C235</f>
        <v>0</v>
      </c>
      <c r="E436" s="131">
        <f>PAS!D235</f>
        <v>0</v>
      </c>
      <c r="F436" s="131">
        <f>PAS!E235</f>
        <v>0</v>
      </c>
      <c r="G436" s="131">
        <f>PAS!F235</f>
        <v>0</v>
      </c>
      <c r="H436" s="131">
        <f>PAS!G235</f>
        <v>0</v>
      </c>
      <c r="I436" s="131">
        <f>PAS!H235</f>
        <v>0</v>
      </c>
      <c r="J436" s="131">
        <f>PAS!I235</f>
        <v>0</v>
      </c>
      <c r="K436" s="131">
        <f>PAS!J235</f>
        <v>0</v>
      </c>
      <c r="L436" s="131">
        <f>PAS!K235</f>
        <v>0</v>
      </c>
      <c r="M436" s="131">
        <f>PAS!L235</f>
        <v>0</v>
      </c>
    </row>
    <row r="437" spans="2:13" ht="14.25" hidden="1">
      <c r="B437" s="131">
        <f>PAS!A236</f>
        <v>0</v>
      </c>
      <c r="C437" s="131">
        <f>PAS!B236</f>
        <v>0</v>
      </c>
      <c r="D437" s="131">
        <f>PAS!C236</f>
        <v>0</v>
      </c>
      <c r="E437" s="131">
        <f>PAS!D236</f>
        <v>0</v>
      </c>
      <c r="F437" s="131">
        <f>PAS!E236</f>
        <v>0</v>
      </c>
      <c r="G437" s="131">
        <f>PAS!F236</f>
        <v>0</v>
      </c>
      <c r="H437" s="131">
        <f>PAS!G236</f>
        <v>0</v>
      </c>
      <c r="I437" s="131">
        <f>PAS!H236</f>
        <v>0</v>
      </c>
      <c r="J437" s="131">
        <f>PAS!I236</f>
        <v>0</v>
      </c>
      <c r="K437" s="131">
        <f>PAS!J236</f>
        <v>0</v>
      </c>
      <c r="L437" s="131">
        <f>PAS!K236</f>
        <v>0</v>
      </c>
      <c r="M437" s="131">
        <f>PAS!L236</f>
        <v>0</v>
      </c>
    </row>
    <row r="438" spans="2:13" ht="14.25" hidden="1">
      <c r="B438" s="131">
        <f>PAS!A237</f>
        <v>0</v>
      </c>
      <c r="C438" s="131">
        <f>PAS!B237</f>
        <v>0</v>
      </c>
      <c r="D438" s="131">
        <f>PAS!C237</f>
        <v>0</v>
      </c>
      <c r="E438" s="131">
        <f>PAS!D237</f>
        <v>0</v>
      </c>
      <c r="F438" s="131">
        <f>PAS!E237</f>
        <v>0</v>
      </c>
      <c r="G438" s="131">
        <f>PAS!F237</f>
        <v>0</v>
      </c>
      <c r="H438" s="131">
        <f>PAS!G237</f>
        <v>0</v>
      </c>
      <c r="I438" s="131">
        <f>PAS!H237</f>
        <v>0</v>
      </c>
      <c r="J438" s="131">
        <f>PAS!I237</f>
        <v>0</v>
      </c>
      <c r="K438" s="131">
        <f>PAS!J237</f>
        <v>0</v>
      </c>
      <c r="L438" s="131">
        <f>PAS!K237</f>
        <v>0</v>
      </c>
      <c r="M438" s="131">
        <f>PAS!L237</f>
        <v>0</v>
      </c>
    </row>
    <row r="439" spans="2:13" ht="14.25" hidden="1">
      <c r="B439" s="131">
        <f>PAS!A238</f>
        <v>0</v>
      </c>
      <c r="C439" s="131">
        <f>PAS!B238</f>
        <v>0</v>
      </c>
      <c r="D439" s="131">
        <f>PAS!C238</f>
        <v>0</v>
      </c>
      <c r="E439" s="131">
        <f>PAS!D238</f>
        <v>0</v>
      </c>
      <c r="F439" s="131">
        <f>PAS!E238</f>
        <v>0</v>
      </c>
      <c r="G439" s="131">
        <f>PAS!F238</f>
        <v>0</v>
      </c>
      <c r="H439" s="131">
        <f>PAS!G238</f>
        <v>0</v>
      </c>
      <c r="I439" s="131">
        <f>PAS!H238</f>
        <v>0</v>
      </c>
      <c r="J439" s="131">
        <f>PAS!I238</f>
        <v>0</v>
      </c>
      <c r="K439" s="131">
        <f>PAS!J238</f>
        <v>0</v>
      </c>
      <c r="L439" s="131">
        <f>PAS!K238</f>
        <v>0</v>
      </c>
      <c r="M439" s="131">
        <f>PAS!L238</f>
        <v>0</v>
      </c>
    </row>
    <row r="440" spans="2:13" ht="14.25" hidden="1">
      <c r="B440" s="131">
        <f>PAS!A239</f>
        <v>0</v>
      </c>
      <c r="C440" s="131">
        <f>PAS!B239</f>
        <v>0</v>
      </c>
      <c r="D440" s="131">
        <f>PAS!C239</f>
        <v>0</v>
      </c>
      <c r="E440" s="131">
        <f>PAS!D239</f>
        <v>0</v>
      </c>
      <c r="F440" s="131">
        <f>PAS!E239</f>
        <v>0</v>
      </c>
      <c r="G440" s="131">
        <f>PAS!F239</f>
        <v>0</v>
      </c>
      <c r="H440" s="131">
        <f>PAS!G239</f>
        <v>0</v>
      </c>
      <c r="I440" s="131">
        <f>PAS!H239</f>
        <v>0</v>
      </c>
      <c r="J440" s="131">
        <f>PAS!I239</f>
        <v>0</v>
      </c>
      <c r="K440" s="131">
        <f>PAS!J239</f>
        <v>0</v>
      </c>
      <c r="L440" s="131">
        <f>PAS!K239</f>
        <v>0</v>
      </c>
      <c r="M440" s="131">
        <f>PAS!L239</f>
        <v>0</v>
      </c>
    </row>
    <row r="441" spans="2:13" ht="14.25" hidden="1">
      <c r="B441" s="131">
        <f>PAS!A240</f>
        <v>0</v>
      </c>
      <c r="C441" s="131">
        <f>PAS!B240</f>
        <v>0</v>
      </c>
      <c r="D441" s="131">
        <f>PAS!C240</f>
        <v>0</v>
      </c>
      <c r="E441" s="131">
        <f>PAS!D240</f>
        <v>0</v>
      </c>
      <c r="F441" s="131">
        <f>PAS!E240</f>
        <v>0</v>
      </c>
      <c r="G441" s="131">
        <f>PAS!F240</f>
        <v>0</v>
      </c>
      <c r="H441" s="131">
        <f>PAS!G240</f>
        <v>0</v>
      </c>
      <c r="I441" s="131">
        <f>PAS!H240</f>
        <v>0</v>
      </c>
      <c r="J441" s="131">
        <f>PAS!I240</f>
        <v>0</v>
      </c>
      <c r="K441" s="131">
        <f>PAS!J240</f>
        <v>0</v>
      </c>
      <c r="L441" s="131">
        <f>PAS!K240</f>
        <v>0</v>
      </c>
      <c r="M441" s="131">
        <f>PAS!L240</f>
        <v>0</v>
      </c>
    </row>
    <row r="442" spans="2:13" ht="14.25" hidden="1">
      <c r="B442" s="131">
        <f>PAS!A241</f>
        <v>0</v>
      </c>
      <c r="C442" s="131">
        <f>PAS!B241</f>
        <v>0</v>
      </c>
      <c r="D442" s="131">
        <f>PAS!C241</f>
        <v>0</v>
      </c>
      <c r="E442" s="131">
        <f>PAS!D241</f>
        <v>0</v>
      </c>
      <c r="F442" s="131">
        <f>PAS!E241</f>
        <v>0</v>
      </c>
      <c r="G442" s="131">
        <f>PAS!F241</f>
        <v>0</v>
      </c>
      <c r="H442" s="131">
        <f>PAS!G241</f>
        <v>0</v>
      </c>
      <c r="I442" s="131">
        <f>PAS!H241</f>
        <v>0</v>
      </c>
      <c r="J442" s="131">
        <f>PAS!I241</f>
        <v>0</v>
      </c>
      <c r="K442" s="131">
        <f>PAS!J241</f>
        <v>0</v>
      </c>
      <c r="L442" s="131">
        <f>PAS!K241</f>
        <v>0</v>
      </c>
      <c r="M442" s="131">
        <f>PAS!L241</f>
        <v>0</v>
      </c>
    </row>
    <row r="443" spans="2:13" ht="14.25" hidden="1">
      <c r="B443" s="131">
        <f>PAS!A242</f>
        <v>0</v>
      </c>
      <c r="C443" s="131">
        <f>PAS!B242</f>
        <v>0</v>
      </c>
      <c r="D443" s="131">
        <f>PAS!C242</f>
        <v>0</v>
      </c>
      <c r="E443" s="131">
        <f>PAS!D242</f>
        <v>0</v>
      </c>
      <c r="F443" s="131">
        <f>PAS!E242</f>
        <v>0</v>
      </c>
      <c r="G443" s="131">
        <f>PAS!F242</f>
        <v>0</v>
      </c>
      <c r="H443" s="131">
        <f>PAS!G242</f>
        <v>0</v>
      </c>
      <c r="I443" s="131">
        <f>PAS!H242</f>
        <v>0</v>
      </c>
      <c r="J443" s="131">
        <f>PAS!I242</f>
        <v>0</v>
      </c>
      <c r="K443" s="131">
        <f>PAS!J242</f>
        <v>0</v>
      </c>
      <c r="L443" s="131">
        <f>PAS!K242</f>
        <v>0</v>
      </c>
      <c r="M443" s="131">
        <f>PAS!L242</f>
        <v>0</v>
      </c>
    </row>
    <row r="444" spans="2:13" ht="14.25" hidden="1">
      <c r="B444" s="131">
        <f>PAS!A243</f>
        <v>0</v>
      </c>
      <c r="C444" s="131">
        <f>PAS!B243</f>
        <v>0</v>
      </c>
      <c r="D444" s="131">
        <f>PAS!C243</f>
        <v>0</v>
      </c>
      <c r="E444" s="131">
        <f>PAS!D243</f>
        <v>0</v>
      </c>
      <c r="F444" s="131">
        <f>PAS!E243</f>
        <v>0</v>
      </c>
      <c r="G444" s="131">
        <f>PAS!F243</f>
        <v>0</v>
      </c>
      <c r="H444" s="131">
        <f>PAS!G243</f>
        <v>0</v>
      </c>
      <c r="I444" s="131">
        <f>PAS!H243</f>
        <v>0</v>
      </c>
      <c r="J444" s="131">
        <f>PAS!I243</f>
        <v>0</v>
      </c>
      <c r="K444" s="131">
        <f>PAS!J243</f>
        <v>0</v>
      </c>
      <c r="L444" s="131">
        <f>PAS!K243</f>
        <v>0</v>
      </c>
      <c r="M444" s="131">
        <f>PAS!L243</f>
        <v>0</v>
      </c>
    </row>
    <row r="445" spans="2:13" ht="14.25" hidden="1">
      <c r="B445" s="131">
        <f>PAS!A244</f>
        <v>0</v>
      </c>
      <c r="C445" s="131">
        <f>PAS!B244</f>
        <v>0</v>
      </c>
      <c r="D445" s="131">
        <f>PAS!C244</f>
        <v>0</v>
      </c>
      <c r="E445" s="131">
        <f>PAS!D244</f>
        <v>0</v>
      </c>
      <c r="F445" s="131">
        <f>PAS!E244</f>
        <v>0</v>
      </c>
      <c r="G445" s="131">
        <f>PAS!F244</f>
        <v>0</v>
      </c>
      <c r="H445" s="131">
        <f>PAS!G244</f>
        <v>0</v>
      </c>
      <c r="I445" s="131">
        <f>PAS!H244</f>
        <v>0</v>
      </c>
      <c r="J445" s="131">
        <f>PAS!I244</f>
        <v>0</v>
      </c>
      <c r="K445" s="131">
        <f>PAS!J244</f>
        <v>0</v>
      </c>
      <c r="L445" s="131">
        <f>PAS!K244</f>
        <v>0</v>
      </c>
      <c r="M445" s="131">
        <f>PAS!L244</f>
        <v>0</v>
      </c>
    </row>
    <row r="446" spans="2:13" ht="14.25" hidden="1">
      <c r="B446" s="131">
        <f>PAS!A245</f>
        <v>0</v>
      </c>
      <c r="C446" s="131">
        <f>PAS!B245</f>
        <v>0</v>
      </c>
      <c r="D446" s="131">
        <f>PAS!C245</f>
        <v>0</v>
      </c>
      <c r="E446" s="131">
        <f>PAS!D245</f>
        <v>0</v>
      </c>
      <c r="F446" s="131">
        <f>PAS!E245</f>
        <v>0</v>
      </c>
      <c r="G446" s="131">
        <f>PAS!F245</f>
        <v>0</v>
      </c>
      <c r="H446" s="131">
        <f>PAS!G245</f>
        <v>0</v>
      </c>
      <c r="I446" s="131">
        <f>PAS!H245</f>
        <v>0</v>
      </c>
      <c r="J446" s="131">
        <f>PAS!I245</f>
        <v>0</v>
      </c>
      <c r="K446" s="131">
        <f>PAS!J245</f>
        <v>0</v>
      </c>
      <c r="L446" s="131">
        <f>PAS!K245</f>
        <v>0</v>
      </c>
      <c r="M446" s="131">
        <f>PAS!L245</f>
        <v>0</v>
      </c>
    </row>
    <row r="447" spans="2:13" ht="14.25" hidden="1">
      <c r="B447" s="131">
        <f>PAS!A246</f>
        <v>0</v>
      </c>
      <c r="C447" s="131">
        <f>PAS!B246</f>
        <v>0</v>
      </c>
      <c r="D447" s="131">
        <f>PAS!C246</f>
        <v>0</v>
      </c>
      <c r="E447" s="131">
        <f>PAS!D246</f>
        <v>0</v>
      </c>
      <c r="F447" s="131">
        <f>PAS!E246</f>
        <v>0</v>
      </c>
      <c r="G447" s="131">
        <f>PAS!F246</f>
        <v>0</v>
      </c>
      <c r="H447" s="131">
        <f>PAS!G246</f>
        <v>0</v>
      </c>
      <c r="I447" s="131">
        <f>PAS!H246</f>
        <v>0</v>
      </c>
      <c r="J447" s="131">
        <f>PAS!I246</f>
        <v>0</v>
      </c>
      <c r="K447" s="131">
        <f>PAS!J246</f>
        <v>0</v>
      </c>
      <c r="L447" s="131">
        <f>PAS!K246</f>
        <v>0</v>
      </c>
      <c r="M447" s="131">
        <f>PAS!L246</f>
        <v>0</v>
      </c>
    </row>
    <row r="448" spans="2:13" ht="14.25" hidden="1">
      <c r="B448" s="131">
        <f>PAS!A247</f>
        <v>0</v>
      </c>
      <c r="C448" s="131">
        <f>PAS!B247</f>
        <v>0</v>
      </c>
      <c r="D448" s="131">
        <f>PAS!C247</f>
        <v>0</v>
      </c>
      <c r="E448" s="131">
        <f>PAS!D247</f>
        <v>0</v>
      </c>
      <c r="F448" s="131">
        <f>PAS!E247</f>
        <v>0</v>
      </c>
      <c r="G448" s="131">
        <f>PAS!F247</f>
        <v>0</v>
      </c>
      <c r="H448" s="131">
        <f>PAS!G247</f>
        <v>0</v>
      </c>
      <c r="I448" s="131">
        <f>PAS!H247</f>
        <v>0</v>
      </c>
      <c r="J448" s="131">
        <f>PAS!I247</f>
        <v>0</v>
      </c>
      <c r="K448" s="131">
        <f>PAS!J247</f>
        <v>0</v>
      </c>
      <c r="L448" s="131">
        <f>PAS!K247</f>
        <v>0</v>
      </c>
      <c r="M448" s="131">
        <f>PAS!L247</f>
        <v>0</v>
      </c>
    </row>
    <row r="449" spans="2:13" ht="14.25" hidden="1">
      <c r="B449" s="131">
        <f>PAS!A248</f>
        <v>0</v>
      </c>
      <c r="C449" s="131">
        <f>PAS!B248</f>
        <v>0</v>
      </c>
      <c r="D449" s="131">
        <f>PAS!C248</f>
        <v>0</v>
      </c>
      <c r="E449" s="131">
        <f>PAS!D248</f>
        <v>0</v>
      </c>
      <c r="F449" s="131">
        <f>PAS!E248</f>
        <v>0</v>
      </c>
      <c r="G449" s="131">
        <f>PAS!F248</f>
        <v>0</v>
      </c>
      <c r="H449" s="131">
        <f>PAS!G248</f>
        <v>0</v>
      </c>
      <c r="I449" s="131">
        <f>PAS!H248</f>
        <v>0</v>
      </c>
      <c r="J449" s="131">
        <f>PAS!I248</f>
        <v>0</v>
      </c>
      <c r="K449" s="131">
        <f>PAS!J248</f>
        <v>0</v>
      </c>
      <c r="L449" s="131">
        <f>PAS!K248</f>
        <v>0</v>
      </c>
      <c r="M449" s="131">
        <f>PAS!L248</f>
        <v>0</v>
      </c>
    </row>
    <row r="450" spans="2:13" ht="14.25" hidden="1">
      <c r="B450" s="131">
        <f>PAS!A249</f>
        <v>0</v>
      </c>
      <c r="C450" s="131">
        <f>PAS!B249</f>
        <v>0</v>
      </c>
      <c r="D450" s="131">
        <f>PAS!C249</f>
        <v>0</v>
      </c>
      <c r="E450" s="131">
        <f>PAS!D249</f>
        <v>0</v>
      </c>
      <c r="F450" s="131">
        <f>PAS!E249</f>
        <v>0</v>
      </c>
      <c r="G450" s="131">
        <f>PAS!F249</f>
        <v>0</v>
      </c>
      <c r="H450" s="131">
        <f>PAS!G249</f>
        <v>0</v>
      </c>
      <c r="I450" s="131">
        <f>PAS!H249</f>
        <v>0</v>
      </c>
      <c r="J450" s="131">
        <f>PAS!I249</f>
        <v>0</v>
      </c>
      <c r="K450" s="131">
        <f>PAS!J249</f>
        <v>0</v>
      </c>
      <c r="L450" s="131">
        <f>PAS!K249</f>
        <v>0</v>
      </c>
      <c r="M450" s="131">
        <f>PAS!L249</f>
        <v>0</v>
      </c>
    </row>
    <row r="451" spans="2:13" ht="14.25" hidden="1">
      <c r="B451" s="131">
        <f>PAS!A250</f>
        <v>0</v>
      </c>
      <c r="C451" s="131">
        <f>PAS!B250</f>
        <v>0</v>
      </c>
      <c r="D451" s="131">
        <f>PAS!C250</f>
        <v>0</v>
      </c>
      <c r="E451" s="131">
        <f>PAS!D250</f>
        <v>0</v>
      </c>
      <c r="F451" s="131">
        <f>PAS!E250</f>
        <v>0</v>
      </c>
      <c r="G451" s="131">
        <f>PAS!F250</f>
        <v>0</v>
      </c>
      <c r="H451" s="131">
        <f>PAS!G250</f>
        <v>0</v>
      </c>
      <c r="I451" s="131">
        <f>PAS!H250</f>
        <v>0</v>
      </c>
      <c r="J451" s="131">
        <f>PAS!I250</f>
        <v>0</v>
      </c>
      <c r="K451" s="131">
        <f>PAS!J250</f>
        <v>0</v>
      </c>
      <c r="L451" s="131">
        <f>PAS!K250</f>
        <v>0</v>
      </c>
      <c r="M451" s="131">
        <f>PAS!L250</f>
        <v>0</v>
      </c>
    </row>
    <row r="452" spans="2:13" ht="14.25" hidden="1">
      <c r="B452" s="131">
        <f>PAS!A251</f>
        <v>0</v>
      </c>
      <c r="C452" s="131">
        <f>PAS!B251</f>
        <v>0</v>
      </c>
      <c r="D452" s="131">
        <f>PAS!C251</f>
        <v>0</v>
      </c>
      <c r="E452" s="131">
        <f>PAS!D251</f>
        <v>0</v>
      </c>
      <c r="F452" s="131">
        <f>PAS!E251</f>
        <v>0</v>
      </c>
      <c r="G452" s="131">
        <f>PAS!F251</f>
        <v>0</v>
      </c>
      <c r="H452" s="131">
        <f>PAS!G251</f>
        <v>0</v>
      </c>
      <c r="I452" s="131">
        <f>PAS!H251</f>
        <v>0</v>
      </c>
      <c r="J452" s="131">
        <f>PAS!I251</f>
        <v>0</v>
      </c>
      <c r="K452" s="131">
        <f>PAS!J251</f>
        <v>0</v>
      </c>
      <c r="L452" s="131">
        <f>PAS!K251</f>
        <v>0</v>
      </c>
      <c r="M452" s="131">
        <f>PAS!L251</f>
        <v>0</v>
      </c>
    </row>
    <row r="453" spans="2:13" ht="14.25" hidden="1">
      <c r="B453" s="131">
        <f>PAS!A252</f>
        <v>0</v>
      </c>
      <c r="C453" s="131">
        <f>PAS!B252</f>
        <v>0</v>
      </c>
      <c r="D453" s="131">
        <f>PAS!C252</f>
        <v>0</v>
      </c>
      <c r="E453" s="131">
        <f>PAS!D252</f>
        <v>0</v>
      </c>
      <c r="F453" s="131">
        <f>PAS!E252</f>
        <v>0</v>
      </c>
      <c r="G453" s="131">
        <f>PAS!F252</f>
        <v>0</v>
      </c>
      <c r="H453" s="131">
        <f>PAS!G252</f>
        <v>0</v>
      </c>
      <c r="I453" s="131">
        <f>PAS!H252</f>
        <v>0</v>
      </c>
      <c r="J453" s="131">
        <f>PAS!I252</f>
        <v>0</v>
      </c>
      <c r="K453" s="131">
        <f>PAS!J252</f>
        <v>0</v>
      </c>
      <c r="L453" s="131">
        <f>PAS!K252</f>
        <v>0</v>
      </c>
      <c r="M453" s="131">
        <f>PAS!L252</f>
        <v>0</v>
      </c>
    </row>
    <row r="454" spans="2:13" ht="14.25" hidden="1">
      <c r="B454" s="131">
        <f>PAS!A253</f>
        <v>0</v>
      </c>
      <c r="C454" s="131">
        <f>PAS!B253</f>
        <v>0</v>
      </c>
      <c r="D454" s="131">
        <f>PAS!C253</f>
        <v>0</v>
      </c>
      <c r="E454" s="131">
        <f>PAS!D253</f>
        <v>0</v>
      </c>
      <c r="F454" s="131">
        <f>PAS!E253</f>
        <v>0</v>
      </c>
      <c r="G454" s="131">
        <f>PAS!F253</f>
        <v>0</v>
      </c>
      <c r="H454" s="131">
        <f>PAS!G253</f>
        <v>0</v>
      </c>
      <c r="I454" s="131">
        <f>PAS!H253</f>
        <v>0</v>
      </c>
      <c r="J454" s="131">
        <f>PAS!I253</f>
        <v>0</v>
      </c>
      <c r="K454" s="131">
        <f>PAS!J253</f>
        <v>0</v>
      </c>
      <c r="L454" s="131">
        <f>PAS!K253</f>
        <v>0</v>
      </c>
      <c r="M454" s="131">
        <f>PAS!L253</f>
        <v>0</v>
      </c>
    </row>
    <row r="455" spans="2:13" ht="14.25" hidden="1">
      <c r="B455" s="131">
        <f>PAS!A254</f>
        <v>0</v>
      </c>
      <c r="C455" s="131">
        <f>PAS!B254</f>
        <v>0</v>
      </c>
      <c r="D455" s="131">
        <f>PAS!C254</f>
        <v>0</v>
      </c>
      <c r="E455" s="131">
        <f>PAS!D254</f>
        <v>0</v>
      </c>
      <c r="F455" s="131">
        <f>PAS!E254</f>
        <v>0</v>
      </c>
      <c r="G455" s="131">
        <f>PAS!F254</f>
        <v>0</v>
      </c>
      <c r="H455" s="131">
        <f>PAS!G254</f>
        <v>0</v>
      </c>
      <c r="I455" s="131">
        <f>PAS!H254</f>
        <v>0</v>
      </c>
      <c r="J455" s="131">
        <f>PAS!I254</f>
        <v>0</v>
      </c>
      <c r="K455" s="131">
        <f>PAS!J254</f>
        <v>0</v>
      </c>
      <c r="L455" s="131">
        <f>PAS!K254</f>
        <v>0</v>
      </c>
      <c r="M455" s="131">
        <f>PAS!L254</f>
        <v>0</v>
      </c>
    </row>
    <row r="456" spans="2:13" ht="14.25" hidden="1">
      <c r="B456" s="131">
        <f>PAS!A255</f>
        <v>0</v>
      </c>
      <c r="C456" s="131">
        <f>PAS!B255</f>
        <v>0</v>
      </c>
      <c r="D456" s="131">
        <f>PAS!C255</f>
        <v>0</v>
      </c>
      <c r="E456" s="131">
        <f>PAS!D255</f>
        <v>0</v>
      </c>
      <c r="F456" s="131">
        <f>PAS!E255</f>
        <v>0</v>
      </c>
      <c r="G456" s="131">
        <f>PAS!F255</f>
        <v>0</v>
      </c>
      <c r="H456" s="131">
        <f>PAS!G255</f>
        <v>0</v>
      </c>
      <c r="I456" s="131">
        <f>PAS!H255</f>
        <v>0</v>
      </c>
      <c r="J456" s="131">
        <f>PAS!I255</f>
        <v>0</v>
      </c>
      <c r="K456" s="131">
        <f>PAS!J255</f>
        <v>0</v>
      </c>
      <c r="L456" s="131">
        <f>PAS!K255</f>
        <v>0</v>
      </c>
      <c r="M456" s="131">
        <f>PAS!L255</f>
        <v>0</v>
      </c>
    </row>
    <row r="457" spans="2:13" ht="14.25" hidden="1">
      <c r="B457" s="131">
        <f>PAS!A256</f>
        <v>0</v>
      </c>
      <c r="C457" s="131">
        <f>PAS!B256</f>
        <v>0</v>
      </c>
      <c r="D457" s="131">
        <f>PAS!C256</f>
        <v>0</v>
      </c>
      <c r="E457" s="131">
        <f>PAS!D256</f>
        <v>0</v>
      </c>
      <c r="F457" s="131">
        <f>PAS!E256</f>
        <v>0</v>
      </c>
      <c r="G457" s="131">
        <f>PAS!F256</f>
        <v>0</v>
      </c>
      <c r="H457" s="131">
        <f>PAS!G256</f>
        <v>0</v>
      </c>
      <c r="I457" s="131">
        <f>PAS!H256</f>
        <v>0</v>
      </c>
      <c r="J457" s="131">
        <f>PAS!I256</f>
        <v>0</v>
      </c>
      <c r="K457" s="131">
        <f>PAS!J256</f>
        <v>0</v>
      </c>
      <c r="L457" s="131">
        <f>PAS!K256</f>
        <v>0</v>
      </c>
      <c r="M457" s="131">
        <f>PAS!L256</f>
        <v>0</v>
      </c>
    </row>
    <row r="458" spans="2:13" ht="14.25" hidden="1">
      <c r="B458" s="131">
        <f>PAS!A257</f>
        <v>0</v>
      </c>
      <c r="C458" s="131">
        <f>PAS!B257</f>
        <v>0</v>
      </c>
      <c r="D458" s="131">
        <f>PAS!C257</f>
        <v>0</v>
      </c>
      <c r="E458" s="131">
        <f>PAS!D257</f>
        <v>0</v>
      </c>
      <c r="F458" s="131">
        <f>PAS!E257</f>
        <v>0</v>
      </c>
      <c r="G458" s="131">
        <f>PAS!F257</f>
        <v>0</v>
      </c>
      <c r="H458" s="131">
        <f>PAS!G257</f>
        <v>0</v>
      </c>
      <c r="I458" s="131">
        <f>PAS!H257</f>
        <v>0</v>
      </c>
      <c r="J458" s="131">
        <f>PAS!I257</f>
        <v>0</v>
      </c>
      <c r="K458" s="131">
        <f>PAS!J257</f>
        <v>0</v>
      </c>
      <c r="L458" s="131">
        <f>PAS!K257</f>
        <v>0</v>
      </c>
      <c r="M458" s="131">
        <f>PAS!L257</f>
        <v>0</v>
      </c>
    </row>
    <row r="459" spans="2:13" ht="14.25" hidden="1">
      <c r="B459" s="131">
        <f>PAS!A258</f>
        <v>0</v>
      </c>
      <c r="C459" s="131">
        <f>PAS!B258</f>
        <v>0</v>
      </c>
      <c r="D459" s="131">
        <f>PAS!C258</f>
        <v>0</v>
      </c>
      <c r="E459" s="131">
        <f>PAS!D258</f>
        <v>0</v>
      </c>
      <c r="F459" s="131">
        <f>PAS!E258</f>
        <v>0</v>
      </c>
      <c r="G459" s="131">
        <f>PAS!F258</f>
        <v>0</v>
      </c>
      <c r="H459" s="131">
        <f>PAS!G258</f>
        <v>0</v>
      </c>
      <c r="I459" s="131">
        <f>PAS!H258</f>
        <v>0</v>
      </c>
      <c r="J459" s="131">
        <f>PAS!I258</f>
        <v>0</v>
      </c>
      <c r="K459" s="131">
        <f>PAS!J258</f>
        <v>0</v>
      </c>
      <c r="L459" s="131">
        <f>PAS!K258</f>
        <v>0</v>
      </c>
      <c r="M459" s="131">
        <f>PAS!L258</f>
        <v>0</v>
      </c>
    </row>
    <row r="460" spans="2:13" ht="14.25" hidden="1">
      <c r="B460" s="131">
        <f>PAS!A259</f>
        <v>0</v>
      </c>
      <c r="C460" s="131">
        <f>PAS!B259</f>
        <v>0</v>
      </c>
      <c r="D460" s="131">
        <f>PAS!C259</f>
        <v>0</v>
      </c>
      <c r="E460" s="131">
        <f>PAS!D259</f>
        <v>0</v>
      </c>
      <c r="F460" s="131">
        <f>PAS!E259</f>
        <v>0</v>
      </c>
      <c r="G460" s="131">
        <f>PAS!F259</f>
        <v>0</v>
      </c>
      <c r="H460" s="131">
        <f>PAS!G259</f>
        <v>0</v>
      </c>
      <c r="I460" s="131">
        <f>PAS!H259</f>
        <v>0</v>
      </c>
      <c r="J460" s="131">
        <f>PAS!I259</f>
        <v>0</v>
      </c>
      <c r="K460" s="131">
        <f>PAS!J259</f>
        <v>0</v>
      </c>
      <c r="L460" s="131">
        <f>PAS!K259</f>
        <v>0</v>
      </c>
      <c r="M460" s="131">
        <f>PAS!L259</f>
        <v>0</v>
      </c>
    </row>
    <row r="461" spans="2:13" ht="14.25" hidden="1">
      <c r="B461" s="131">
        <f>PAS!A260</f>
        <v>0</v>
      </c>
      <c r="C461" s="131">
        <f>PAS!B260</f>
        <v>0</v>
      </c>
      <c r="D461" s="131">
        <f>PAS!C260</f>
        <v>0</v>
      </c>
      <c r="E461" s="131">
        <f>PAS!D260</f>
        <v>0</v>
      </c>
      <c r="F461" s="131">
        <f>PAS!E260</f>
        <v>0</v>
      </c>
      <c r="G461" s="131">
        <f>PAS!F260</f>
        <v>0</v>
      </c>
      <c r="H461" s="131">
        <f>PAS!G260</f>
        <v>0</v>
      </c>
      <c r="I461" s="131">
        <f>PAS!H260</f>
        <v>0</v>
      </c>
      <c r="J461" s="131">
        <f>PAS!I260</f>
        <v>0</v>
      </c>
      <c r="K461" s="131">
        <f>PAS!J260</f>
        <v>0</v>
      </c>
      <c r="L461" s="131">
        <f>PAS!K260</f>
        <v>0</v>
      </c>
      <c r="M461" s="131">
        <f>PAS!L260</f>
        <v>0</v>
      </c>
    </row>
    <row r="462" spans="2:13" ht="14.25" hidden="1">
      <c r="B462" s="131">
        <f>PAS!A261</f>
        <v>0</v>
      </c>
      <c r="C462" s="131">
        <f>PAS!B261</f>
        <v>0</v>
      </c>
      <c r="D462" s="131">
        <f>PAS!C261</f>
        <v>0</v>
      </c>
      <c r="E462" s="131">
        <f>PAS!D261</f>
        <v>0</v>
      </c>
      <c r="F462" s="131">
        <f>PAS!E261</f>
        <v>0</v>
      </c>
      <c r="G462" s="131">
        <f>PAS!F261</f>
        <v>0</v>
      </c>
      <c r="H462" s="131">
        <f>PAS!G261</f>
        <v>0</v>
      </c>
      <c r="I462" s="131">
        <f>PAS!H261</f>
        <v>0</v>
      </c>
      <c r="J462" s="131">
        <f>PAS!I261</f>
        <v>0</v>
      </c>
      <c r="K462" s="131">
        <f>PAS!J261</f>
        <v>0</v>
      </c>
      <c r="L462" s="131">
        <f>PAS!K261</f>
        <v>0</v>
      </c>
      <c r="M462" s="131">
        <f>PAS!L261</f>
        <v>0</v>
      </c>
    </row>
    <row r="463" spans="2:13" ht="14.25" hidden="1">
      <c r="B463" s="131">
        <f>PAS!A262</f>
        <v>0</v>
      </c>
      <c r="C463" s="131">
        <f>PAS!B262</f>
        <v>0</v>
      </c>
      <c r="D463" s="131">
        <f>PAS!C262</f>
        <v>0</v>
      </c>
      <c r="E463" s="131">
        <f>PAS!D262</f>
        <v>0</v>
      </c>
      <c r="F463" s="131">
        <f>PAS!E262</f>
        <v>0</v>
      </c>
      <c r="G463" s="131">
        <f>PAS!F262</f>
        <v>0</v>
      </c>
      <c r="H463" s="131">
        <f>PAS!G262</f>
        <v>0</v>
      </c>
      <c r="I463" s="131">
        <f>PAS!H262</f>
        <v>0</v>
      </c>
      <c r="J463" s="131">
        <f>PAS!I262</f>
        <v>0</v>
      </c>
      <c r="K463" s="131">
        <f>PAS!J262</f>
        <v>0</v>
      </c>
      <c r="L463" s="131">
        <f>PAS!K262</f>
        <v>0</v>
      </c>
      <c r="M463" s="131">
        <f>PAS!L262</f>
        <v>0</v>
      </c>
    </row>
    <row r="464" spans="2:13" ht="14.25" hidden="1">
      <c r="B464" s="131">
        <f>PAS!A263</f>
        <v>0</v>
      </c>
      <c r="C464" s="131">
        <f>PAS!B263</f>
        <v>0</v>
      </c>
      <c r="D464" s="131">
        <f>PAS!C263</f>
        <v>0</v>
      </c>
      <c r="E464" s="131">
        <f>PAS!D263</f>
        <v>0</v>
      </c>
      <c r="F464" s="131">
        <f>PAS!E263</f>
        <v>0</v>
      </c>
      <c r="G464" s="131">
        <f>PAS!F263</f>
        <v>0</v>
      </c>
      <c r="H464" s="131">
        <f>PAS!G263</f>
        <v>0</v>
      </c>
      <c r="I464" s="131">
        <f>PAS!H263</f>
        <v>0</v>
      </c>
      <c r="J464" s="131">
        <f>PAS!I263</f>
        <v>0</v>
      </c>
      <c r="K464" s="131">
        <f>PAS!J263</f>
        <v>0</v>
      </c>
      <c r="L464" s="131">
        <f>PAS!K263</f>
        <v>0</v>
      </c>
      <c r="M464" s="131">
        <f>PAS!L263</f>
        <v>0</v>
      </c>
    </row>
    <row r="465" spans="2:13" ht="14.25" hidden="1">
      <c r="B465" s="131">
        <f>PAS!A264</f>
        <v>0</v>
      </c>
      <c r="C465" s="131">
        <f>PAS!B264</f>
        <v>0</v>
      </c>
      <c r="D465" s="131">
        <f>PAS!C264</f>
        <v>0</v>
      </c>
      <c r="E465" s="131">
        <f>PAS!D264</f>
        <v>0</v>
      </c>
      <c r="F465" s="131">
        <f>PAS!E264</f>
        <v>0</v>
      </c>
      <c r="G465" s="131">
        <f>PAS!F264</f>
        <v>0</v>
      </c>
      <c r="H465" s="131">
        <f>PAS!G264</f>
        <v>0</v>
      </c>
      <c r="I465" s="131">
        <f>PAS!H264</f>
        <v>0</v>
      </c>
      <c r="J465" s="131">
        <f>PAS!I264</f>
        <v>0</v>
      </c>
      <c r="K465" s="131">
        <f>PAS!J264</f>
        <v>0</v>
      </c>
      <c r="L465" s="131">
        <f>PAS!K264</f>
        <v>0</v>
      </c>
      <c r="M465" s="131">
        <f>PAS!L264</f>
        <v>0</v>
      </c>
    </row>
    <row r="466" spans="2:13" ht="14.25" hidden="1">
      <c r="B466" s="131">
        <f>PAS!A265</f>
        <v>0</v>
      </c>
      <c r="C466" s="131">
        <f>PAS!B265</f>
        <v>0</v>
      </c>
      <c r="D466" s="131">
        <f>PAS!C265</f>
        <v>0</v>
      </c>
      <c r="E466" s="131">
        <f>PAS!D265</f>
        <v>0</v>
      </c>
      <c r="F466" s="131">
        <f>PAS!E265</f>
        <v>0</v>
      </c>
      <c r="G466" s="131">
        <f>PAS!F265</f>
        <v>0</v>
      </c>
      <c r="H466" s="131">
        <f>PAS!G265</f>
        <v>0</v>
      </c>
      <c r="I466" s="131">
        <f>PAS!H265</f>
        <v>0</v>
      </c>
      <c r="J466" s="131">
        <f>PAS!I265</f>
        <v>0</v>
      </c>
      <c r="K466" s="131">
        <f>PAS!J265</f>
        <v>0</v>
      </c>
      <c r="L466" s="131">
        <f>PAS!K265</f>
        <v>0</v>
      </c>
      <c r="M466" s="131">
        <f>PAS!L265</f>
        <v>0</v>
      </c>
    </row>
    <row r="467" spans="2:13" ht="14.25" hidden="1">
      <c r="B467" s="131">
        <f>PAS!A266</f>
        <v>0</v>
      </c>
      <c r="C467" s="131">
        <f>PAS!B266</f>
        <v>0</v>
      </c>
      <c r="D467" s="131">
        <f>PAS!C266</f>
        <v>0</v>
      </c>
      <c r="E467" s="131">
        <f>PAS!D266</f>
        <v>0</v>
      </c>
      <c r="F467" s="131">
        <f>PAS!E266</f>
        <v>0</v>
      </c>
      <c r="G467" s="131">
        <f>PAS!F266</f>
        <v>0</v>
      </c>
      <c r="H467" s="131">
        <f>PAS!G266</f>
        <v>0</v>
      </c>
      <c r="I467" s="131">
        <f>PAS!H266</f>
        <v>0</v>
      </c>
      <c r="J467" s="131">
        <f>PAS!I266</f>
        <v>0</v>
      </c>
      <c r="K467" s="131">
        <f>PAS!J266</f>
        <v>0</v>
      </c>
      <c r="L467" s="131">
        <f>PAS!K266</f>
        <v>0</v>
      </c>
      <c r="M467" s="131">
        <f>PAS!L266</f>
        <v>0</v>
      </c>
    </row>
    <row r="468" spans="2:13" ht="14.25" hidden="1">
      <c r="B468" s="131">
        <f>PAS!A267</f>
        <v>0</v>
      </c>
      <c r="C468" s="131">
        <f>PAS!B267</f>
        <v>0</v>
      </c>
      <c r="D468" s="131">
        <f>PAS!C267</f>
        <v>0</v>
      </c>
      <c r="E468" s="131">
        <f>PAS!D267</f>
        <v>0</v>
      </c>
      <c r="F468" s="131">
        <f>PAS!E267</f>
        <v>0</v>
      </c>
      <c r="G468" s="131">
        <f>PAS!F267</f>
        <v>0</v>
      </c>
      <c r="H468" s="131">
        <f>PAS!G267</f>
        <v>0</v>
      </c>
      <c r="I468" s="131">
        <f>PAS!H267</f>
        <v>0</v>
      </c>
      <c r="J468" s="131">
        <f>PAS!I267</f>
        <v>0</v>
      </c>
      <c r="K468" s="131">
        <f>PAS!J267</f>
        <v>0</v>
      </c>
      <c r="L468" s="131">
        <f>PAS!K267</f>
        <v>0</v>
      </c>
      <c r="M468" s="131">
        <f>PAS!L267</f>
        <v>0</v>
      </c>
    </row>
    <row r="469" spans="2:13" ht="14.25" hidden="1">
      <c r="B469" s="131">
        <f>PAS!A268</f>
        <v>0</v>
      </c>
      <c r="C469" s="131">
        <f>PAS!B268</f>
        <v>0</v>
      </c>
      <c r="D469" s="131">
        <f>PAS!C268</f>
        <v>0</v>
      </c>
      <c r="E469" s="131">
        <f>PAS!D268</f>
        <v>0</v>
      </c>
      <c r="F469" s="131">
        <f>PAS!E268</f>
        <v>0</v>
      </c>
      <c r="G469" s="131">
        <f>PAS!F268</f>
        <v>0</v>
      </c>
      <c r="H469" s="131">
        <f>PAS!G268</f>
        <v>0</v>
      </c>
      <c r="I469" s="131">
        <f>PAS!H268</f>
        <v>0</v>
      </c>
      <c r="J469" s="131">
        <f>PAS!I268</f>
        <v>0</v>
      </c>
      <c r="K469" s="131">
        <f>PAS!J268</f>
        <v>0</v>
      </c>
      <c r="L469" s="131">
        <f>PAS!K268</f>
        <v>0</v>
      </c>
      <c r="M469" s="131">
        <f>PAS!L268</f>
        <v>0</v>
      </c>
    </row>
    <row r="470" spans="2:13" ht="14.25" hidden="1">
      <c r="B470" s="131">
        <f>PAS!A269</f>
        <v>0</v>
      </c>
      <c r="C470" s="131">
        <f>PAS!B269</f>
        <v>0</v>
      </c>
      <c r="D470" s="131">
        <f>PAS!C269</f>
        <v>0</v>
      </c>
      <c r="E470" s="131">
        <f>PAS!D269</f>
        <v>0</v>
      </c>
      <c r="F470" s="131">
        <f>PAS!E269</f>
        <v>0</v>
      </c>
      <c r="G470" s="131">
        <f>PAS!F269</f>
        <v>0</v>
      </c>
      <c r="H470" s="131">
        <f>PAS!G269</f>
        <v>0</v>
      </c>
      <c r="I470" s="131">
        <f>PAS!H269</f>
        <v>0</v>
      </c>
      <c r="J470" s="131">
        <f>PAS!I269</f>
        <v>0</v>
      </c>
      <c r="K470" s="131">
        <f>PAS!J269</f>
        <v>0</v>
      </c>
      <c r="L470" s="131">
        <f>PAS!K269</f>
        <v>0</v>
      </c>
      <c r="M470" s="131">
        <f>PAS!L269</f>
        <v>0</v>
      </c>
    </row>
    <row r="471" spans="2:13" ht="14.25" hidden="1">
      <c r="B471" s="131">
        <f>PAS!A270</f>
        <v>0</v>
      </c>
      <c r="C471" s="131">
        <f>PAS!B270</f>
        <v>0</v>
      </c>
      <c r="D471" s="131">
        <f>PAS!C270</f>
        <v>0</v>
      </c>
      <c r="E471" s="131">
        <f>PAS!D270</f>
        <v>0</v>
      </c>
      <c r="F471" s="131">
        <f>PAS!E270</f>
        <v>0</v>
      </c>
      <c r="G471" s="131">
        <f>PAS!F270</f>
        <v>0</v>
      </c>
      <c r="H471" s="131">
        <f>PAS!G270</f>
        <v>0</v>
      </c>
      <c r="I471" s="131">
        <f>PAS!H270</f>
        <v>0</v>
      </c>
      <c r="J471" s="131">
        <f>PAS!I270</f>
        <v>0</v>
      </c>
      <c r="K471" s="131">
        <f>PAS!J270</f>
        <v>0</v>
      </c>
      <c r="L471" s="131">
        <f>PAS!K270</f>
        <v>0</v>
      </c>
      <c r="M471" s="131">
        <f>PAS!L270</f>
        <v>0</v>
      </c>
    </row>
    <row r="472" spans="2:13" ht="14.25" hidden="1">
      <c r="B472" s="131">
        <f>PAS!A271</f>
        <v>0</v>
      </c>
      <c r="C472" s="131">
        <f>PAS!B271</f>
        <v>0</v>
      </c>
      <c r="D472" s="131">
        <f>PAS!C271</f>
        <v>0</v>
      </c>
      <c r="E472" s="131">
        <f>PAS!D271</f>
        <v>0</v>
      </c>
      <c r="F472" s="131">
        <f>PAS!E271</f>
        <v>0</v>
      </c>
      <c r="G472" s="131">
        <f>PAS!F271</f>
        <v>0</v>
      </c>
      <c r="H472" s="131">
        <f>PAS!G271</f>
        <v>0</v>
      </c>
      <c r="I472" s="131">
        <f>PAS!H271</f>
        <v>0</v>
      </c>
      <c r="J472" s="131">
        <f>PAS!I271</f>
        <v>0</v>
      </c>
      <c r="K472" s="131">
        <f>PAS!J271</f>
        <v>0</v>
      </c>
      <c r="L472" s="131">
        <f>PAS!K271</f>
        <v>0</v>
      </c>
      <c r="M472" s="131">
        <f>PAS!L271</f>
        <v>0</v>
      </c>
    </row>
    <row r="473" spans="2:13" ht="14.25" hidden="1">
      <c r="B473" s="131">
        <f>PAS!A272</f>
        <v>0</v>
      </c>
      <c r="C473" s="131">
        <f>PAS!B272</f>
        <v>0</v>
      </c>
      <c r="D473" s="131">
        <f>PAS!C272</f>
        <v>0</v>
      </c>
      <c r="E473" s="131">
        <f>PAS!D272</f>
        <v>0</v>
      </c>
      <c r="F473" s="131">
        <f>PAS!E272</f>
        <v>0</v>
      </c>
      <c r="G473" s="131">
        <f>PAS!F272</f>
        <v>0</v>
      </c>
      <c r="H473" s="131">
        <f>PAS!G272</f>
        <v>0</v>
      </c>
      <c r="I473" s="131">
        <f>PAS!H272</f>
        <v>0</v>
      </c>
      <c r="J473" s="131">
        <f>PAS!I272</f>
        <v>0</v>
      </c>
      <c r="K473" s="131">
        <f>PAS!J272</f>
        <v>0</v>
      </c>
      <c r="L473" s="131">
        <f>PAS!K272</f>
        <v>0</v>
      </c>
      <c r="M473" s="131">
        <f>PAS!L272</f>
        <v>0</v>
      </c>
    </row>
    <row r="474" spans="2:13" ht="14.25" hidden="1">
      <c r="B474" s="131">
        <f>PAS!A273</f>
        <v>0</v>
      </c>
      <c r="C474" s="131">
        <f>PAS!B273</f>
        <v>0</v>
      </c>
      <c r="D474" s="131">
        <f>PAS!C273</f>
        <v>0</v>
      </c>
      <c r="E474" s="131">
        <f>PAS!D273</f>
        <v>0</v>
      </c>
      <c r="F474" s="131">
        <f>PAS!E273</f>
        <v>0</v>
      </c>
      <c r="G474" s="131">
        <f>PAS!F273</f>
        <v>0</v>
      </c>
      <c r="H474" s="131">
        <f>PAS!G273</f>
        <v>0</v>
      </c>
      <c r="I474" s="131">
        <f>PAS!H273</f>
        <v>0</v>
      </c>
      <c r="J474" s="131">
        <f>PAS!I273</f>
        <v>0</v>
      </c>
      <c r="K474" s="131">
        <f>PAS!J273</f>
        <v>0</v>
      </c>
      <c r="L474" s="131">
        <f>PAS!K273</f>
        <v>0</v>
      </c>
      <c r="M474" s="131">
        <f>PAS!L273</f>
        <v>0</v>
      </c>
    </row>
    <row r="475" spans="2:13" ht="14.25" hidden="1">
      <c r="B475" s="131">
        <f>PAS!A274</f>
        <v>0</v>
      </c>
      <c r="C475" s="131">
        <f>PAS!B274</f>
        <v>0</v>
      </c>
      <c r="D475" s="131">
        <f>PAS!C274</f>
        <v>0</v>
      </c>
      <c r="E475" s="131">
        <f>PAS!D274</f>
        <v>0</v>
      </c>
      <c r="F475" s="131">
        <f>PAS!E274</f>
        <v>0</v>
      </c>
      <c r="G475" s="131">
        <f>PAS!F274</f>
        <v>0</v>
      </c>
      <c r="H475" s="131">
        <f>PAS!G274</f>
        <v>0</v>
      </c>
      <c r="I475" s="131">
        <f>PAS!H274</f>
        <v>0</v>
      </c>
      <c r="J475" s="131">
        <f>PAS!I274</f>
        <v>0</v>
      </c>
      <c r="K475" s="131">
        <f>PAS!J274</f>
        <v>0</v>
      </c>
      <c r="L475" s="131">
        <f>PAS!K274</f>
        <v>0</v>
      </c>
      <c r="M475" s="131">
        <f>PAS!L274</f>
        <v>0</v>
      </c>
    </row>
    <row r="476" spans="2:13" ht="14.25" hidden="1">
      <c r="B476" s="131">
        <f>PAS!A275</f>
        <v>0</v>
      </c>
      <c r="C476" s="131">
        <f>PAS!B275</f>
        <v>0</v>
      </c>
      <c r="D476" s="131">
        <f>PAS!C275</f>
        <v>0</v>
      </c>
      <c r="E476" s="131">
        <f>PAS!D275</f>
        <v>0</v>
      </c>
      <c r="F476" s="131">
        <f>PAS!E275</f>
        <v>0</v>
      </c>
      <c r="G476" s="131">
        <f>PAS!F275</f>
        <v>0</v>
      </c>
      <c r="H476" s="131">
        <f>PAS!G275</f>
        <v>0</v>
      </c>
      <c r="I476" s="131">
        <f>PAS!H275</f>
        <v>0</v>
      </c>
      <c r="J476" s="131">
        <f>PAS!I275</f>
        <v>0</v>
      </c>
      <c r="K476" s="131">
        <f>PAS!J275</f>
        <v>0</v>
      </c>
      <c r="L476" s="131">
        <f>PAS!K275</f>
        <v>0</v>
      </c>
      <c r="M476" s="131">
        <f>PAS!L275</f>
        <v>0</v>
      </c>
    </row>
    <row r="477" spans="2:13" ht="14.25" hidden="1">
      <c r="B477" s="131">
        <f>PAS!A276</f>
        <v>0</v>
      </c>
      <c r="C477" s="131">
        <f>PAS!B276</f>
        <v>0</v>
      </c>
      <c r="D477" s="131">
        <f>PAS!C276</f>
        <v>0</v>
      </c>
      <c r="E477" s="131">
        <f>PAS!D276</f>
        <v>0</v>
      </c>
      <c r="F477" s="131">
        <f>PAS!E276</f>
        <v>0</v>
      </c>
      <c r="G477" s="131">
        <f>PAS!F276</f>
        <v>0</v>
      </c>
      <c r="H477" s="131">
        <f>PAS!G276</f>
        <v>0</v>
      </c>
      <c r="I477" s="131">
        <f>PAS!H276</f>
        <v>0</v>
      </c>
      <c r="J477" s="131">
        <f>PAS!I276</f>
        <v>0</v>
      </c>
      <c r="K477" s="131">
        <f>PAS!J276</f>
        <v>0</v>
      </c>
      <c r="L477" s="131">
        <f>PAS!K276</f>
        <v>0</v>
      </c>
      <c r="M477" s="131">
        <f>PAS!L276</f>
        <v>0</v>
      </c>
    </row>
    <row r="478" spans="2:13" ht="14.25" hidden="1">
      <c r="B478" s="131">
        <f>PAS!A277</f>
        <v>0</v>
      </c>
      <c r="C478" s="131">
        <f>PAS!B277</f>
        <v>0</v>
      </c>
      <c r="D478" s="131">
        <f>PAS!C277</f>
        <v>0</v>
      </c>
      <c r="E478" s="131">
        <f>PAS!D277</f>
        <v>0</v>
      </c>
      <c r="F478" s="131">
        <f>PAS!E277</f>
        <v>0</v>
      </c>
      <c r="G478" s="131">
        <f>PAS!F277</f>
        <v>0</v>
      </c>
      <c r="H478" s="131">
        <f>PAS!G277</f>
        <v>0</v>
      </c>
      <c r="I478" s="131">
        <f>PAS!H277</f>
        <v>0</v>
      </c>
      <c r="J478" s="131">
        <f>PAS!I277</f>
        <v>0</v>
      </c>
      <c r="K478" s="131">
        <f>PAS!J277</f>
        <v>0</v>
      </c>
      <c r="L478" s="131">
        <f>PAS!K277</f>
        <v>0</v>
      </c>
      <c r="M478" s="131">
        <f>PAS!L277</f>
        <v>0</v>
      </c>
    </row>
    <row r="479" spans="2:13" ht="14.25" hidden="1">
      <c r="B479" s="131">
        <f>PAS!A278</f>
        <v>0</v>
      </c>
      <c r="C479" s="131">
        <f>PAS!B278</f>
        <v>0</v>
      </c>
      <c r="D479" s="131">
        <f>PAS!C278</f>
        <v>0</v>
      </c>
      <c r="E479" s="131">
        <f>PAS!D278</f>
        <v>0</v>
      </c>
      <c r="F479" s="131">
        <f>PAS!E278</f>
        <v>0</v>
      </c>
      <c r="G479" s="131">
        <f>PAS!F278</f>
        <v>0</v>
      </c>
      <c r="H479" s="131">
        <f>PAS!G278</f>
        <v>0</v>
      </c>
      <c r="I479" s="131">
        <f>PAS!H278</f>
        <v>0</v>
      </c>
      <c r="J479" s="131">
        <f>PAS!I278</f>
        <v>0</v>
      </c>
      <c r="K479" s="131">
        <f>PAS!J278</f>
        <v>0</v>
      </c>
      <c r="L479" s="131">
        <f>PAS!K278</f>
        <v>0</v>
      </c>
      <c r="M479" s="131">
        <f>PAS!L278</f>
        <v>0</v>
      </c>
    </row>
    <row r="480" spans="2:13" ht="14.25" hidden="1">
      <c r="B480" s="131">
        <f>PAS!A279</f>
        <v>0</v>
      </c>
      <c r="C480" s="131">
        <f>PAS!B279</f>
        <v>0</v>
      </c>
      <c r="D480" s="131">
        <f>PAS!C279</f>
        <v>0</v>
      </c>
      <c r="E480" s="131">
        <f>PAS!D279</f>
        <v>0</v>
      </c>
      <c r="F480" s="131">
        <f>PAS!E279</f>
        <v>0</v>
      </c>
      <c r="G480" s="131">
        <f>PAS!F279</f>
        <v>0</v>
      </c>
      <c r="H480" s="131">
        <f>PAS!G279</f>
        <v>0</v>
      </c>
      <c r="I480" s="131">
        <f>PAS!H279</f>
        <v>0</v>
      </c>
      <c r="J480" s="131">
        <f>PAS!I279</f>
        <v>0</v>
      </c>
      <c r="K480" s="131">
        <f>PAS!J279</f>
        <v>0</v>
      </c>
      <c r="L480" s="131">
        <f>PAS!K279</f>
        <v>0</v>
      </c>
      <c r="M480" s="131">
        <f>PAS!L279</f>
        <v>0</v>
      </c>
    </row>
    <row r="481" spans="2:13" ht="14.25" hidden="1">
      <c r="B481" s="131">
        <f>PAS!A280</f>
        <v>0</v>
      </c>
      <c r="C481" s="131">
        <f>PAS!B280</f>
        <v>0</v>
      </c>
      <c r="D481" s="131">
        <f>PAS!C280</f>
        <v>0</v>
      </c>
      <c r="E481" s="131">
        <f>PAS!D280</f>
        <v>0</v>
      </c>
      <c r="F481" s="131">
        <f>PAS!E280</f>
        <v>0</v>
      </c>
      <c r="G481" s="131">
        <f>PAS!F280</f>
        <v>0</v>
      </c>
      <c r="H481" s="131">
        <f>PAS!G280</f>
        <v>0</v>
      </c>
      <c r="I481" s="131">
        <f>PAS!H280</f>
        <v>0</v>
      </c>
      <c r="J481" s="131">
        <f>PAS!I280</f>
        <v>0</v>
      </c>
      <c r="K481" s="131">
        <f>PAS!J280</f>
        <v>0</v>
      </c>
      <c r="L481" s="131">
        <f>PAS!K280</f>
        <v>0</v>
      </c>
      <c r="M481" s="131">
        <f>PAS!L280</f>
        <v>0</v>
      </c>
    </row>
    <row r="482" spans="2:13" ht="14.25" hidden="1">
      <c r="B482" s="131">
        <f>PAS!A281</f>
        <v>0</v>
      </c>
      <c r="C482" s="131">
        <f>PAS!B281</f>
        <v>0</v>
      </c>
      <c r="D482" s="131">
        <f>PAS!C281</f>
        <v>0</v>
      </c>
      <c r="E482" s="131">
        <f>PAS!D281</f>
        <v>0</v>
      </c>
      <c r="F482" s="131">
        <f>PAS!E281</f>
        <v>0</v>
      </c>
      <c r="G482" s="131">
        <f>PAS!F281</f>
        <v>0</v>
      </c>
      <c r="H482" s="131">
        <f>PAS!G281</f>
        <v>0</v>
      </c>
      <c r="I482" s="131">
        <f>PAS!H281</f>
        <v>0</v>
      </c>
      <c r="J482" s="131">
        <f>PAS!I281</f>
        <v>0</v>
      </c>
      <c r="K482" s="131">
        <f>PAS!J281</f>
        <v>0</v>
      </c>
      <c r="L482" s="131">
        <f>PAS!K281</f>
        <v>0</v>
      </c>
      <c r="M482" s="131">
        <f>PAS!L281</f>
        <v>0</v>
      </c>
    </row>
    <row r="483" spans="2:13" ht="14.25" hidden="1">
      <c r="B483" s="131">
        <f>PAS!A282</f>
        <v>0</v>
      </c>
      <c r="C483" s="131">
        <f>PAS!B282</f>
        <v>0</v>
      </c>
      <c r="D483" s="131">
        <f>PAS!C282</f>
        <v>0</v>
      </c>
      <c r="E483" s="131">
        <f>PAS!D282</f>
        <v>0</v>
      </c>
      <c r="F483" s="131">
        <f>PAS!E282</f>
        <v>0</v>
      </c>
      <c r="G483" s="131">
        <f>PAS!F282</f>
        <v>0</v>
      </c>
      <c r="H483" s="131">
        <f>PAS!G282</f>
        <v>0</v>
      </c>
      <c r="I483" s="131">
        <f>PAS!H282</f>
        <v>0</v>
      </c>
      <c r="J483" s="131">
        <f>PAS!I282</f>
        <v>0</v>
      </c>
      <c r="K483" s="131">
        <f>PAS!J282</f>
        <v>0</v>
      </c>
      <c r="L483" s="131">
        <f>PAS!K282</f>
        <v>0</v>
      </c>
      <c r="M483" s="131">
        <f>PAS!L282</f>
        <v>0</v>
      </c>
    </row>
    <row r="484" spans="2:13" ht="14.25" hidden="1">
      <c r="B484" s="131">
        <f>PAS!A283</f>
        <v>0</v>
      </c>
      <c r="C484" s="131">
        <f>PAS!B283</f>
        <v>0</v>
      </c>
      <c r="D484" s="131">
        <f>PAS!C283</f>
        <v>0</v>
      </c>
      <c r="E484" s="131">
        <f>PAS!D283</f>
        <v>0</v>
      </c>
      <c r="F484" s="131">
        <f>PAS!E283</f>
        <v>0</v>
      </c>
      <c r="G484" s="131">
        <f>PAS!F283</f>
        <v>0</v>
      </c>
      <c r="H484" s="131">
        <f>PAS!G283</f>
        <v>0</v>
      </c>
      <c r="I484" s="131">
        <f>PAS!H283</f>
        <v>0</v>
      </c>
      <c r="J484" s="131">
        <f>PAS!I283</f>
        <v>0</v>
      </c>
      <c r="K484" s="131">
        <f>PAS!J283</f>
        <v>0</v>
      </c>
      <c r="L484" s="131">
        <f>PAS!K283</f>
        <v>0</v>
      </c>
      <c r="M484" s="131">
        <f>PAS!L283</f>
        <v>0</v>
      </c>
    </row>
    <row r="485" spans="2:13" ht="14.25" hidden="1">
      <c r="B485" s="131">
        <f>PAS!A284</f>
        <v>0</v>
      </c>
      <c r="C485" s="131">
        <f>PAS!B284</f>
        <v>0</v>
      </c>
      <c r="D485" s="131">
        <f>PAS!C284</f>
        <v>0</v>
      </c>
      <c r="E485" s="131">
        <f>PAS!D284</f>
        <v>0</v>
      </c>
      <c r="F485" s="131">
        <f>PAS!E284</f>
        <v>0</v>
      </c>
      <c r="G485" s="131">
        <f>PAS!F284</f>
        <v>0</v>
      </c>
      <c r="H485" s="131">
        <f>PAS!G284</f>
        <v>0</v>
      </c>
      <c r="I485" s="131">
        <f>PAS!H284</f>
        <v>0</v>
      </c>
      <c r="J485" s="131">
        <f>PAS!I284</f>
        <v>0</v>
      </c>
      <c r="K485" s="131">
        <f>PAS!J284</f>
        <v>0</v>
      </c>
      <c r="L485" s="131">
        <f>PAS!K284</f>
        <v>0</v>
      </c>
      <c r="M485" s="131">
        <f>PAS!L284</f>
        <v>0</v>
      </c>
    </row>
    <row r="486" spans="2:13" ht="14.25" hidden="1">
      <c r="B486" s="131">
        <f>PAS!A285</f>
        <v>0</v>
      </c>
      <c r="C486" s="131">
        <f>PAS!B285</f>
        <v>0</v>
      </c>
      <c r="D486" s="131">
        <f>PAS!C285</f>
        <v>0</v>
      </c>
      <c r="E486" s="131">
        <f>PAS!D285</f>
        <v>0</v>
      </c>
      <c r="F486" s="131">
        <f>PAS!E285</f>
        <v>0</v>
      </c>
      <c r="G486" s="131">
        <f>PAS!F285</f>
        <v>0</v>
      </c>
      <c r="H486" s="131">
        <f>PAS!G285</f>
        <v>0</v>
      </c>
      <c r="I486" s="131">
        <f>PAS!H285</f>
        <v>0</v>
      </c>
      <c r="J486" s="131">
        <f>PAS!I285</f>
        <v>0</v>
      </c>
      <c r="K486" s="131">
        <f>PAS!J285</f>
        <v>0</v>
      </c>
      <c r="L486" s="131">
        <f>PAS!K285</f>
        <v>0</v>
      </c>
      <c r="M486" s="131">
        <f>PAS!L285</f>
        <v>0</v>
      </c>
    </row>
    <row r="487" spans="2:13" ht="14.25" hidden="1">
      <c r="B487" s="131">
        <f>PAS!A286</f>
        <v>0</v>
      </c>
      <c r="C487" s="131">
        <f>PAS!B286</f>
        <v>0</v>
      </c>
      <c r="D487" s="131">
        <f>PAS!C286</f>
        <v>0</v>
      </c>
      <c r="E487" s="131">
        <f>PAS!D286</f>
        <v>0</v>
      </c>
      <c r="F487" s="131">
        <f>PAS!E286</f>
        <v>0</v>
      </c>
      <c r="G487" s="131">
        <f>PAS!F286</f>
        <v>0</v>
      </c>
      <c r="H487" s="131">
        <f>PAS!G286</f>
        <v>0</v>
      </c>
      <c r="I487" s="131">
        <f>PAS!H286</f>
        <v>0</v>
      </c>
      <c r="J487" s="131">
        <f>PAS!I286</f>
        <v>0</v>
      </c>
      <c r="K487" s="131">
        <f>PAS!J286</f>
        <v>0</v>
      </c>
      <c r="L487" s="131">
        <f>PAS!K286</f>
        <v>0</v>
      </c>
      <c r="M487" s="131">
        <f>PAS!L286</f>
        <v>0</v>
      </c>
    </row>
    <row r="488" spans="2:13" ht="14.25" hidden="1">
      <c r="B488" s="131">
        <f>PAS!A287</f>
        <v>0</v>
      </c>
      <c r="C488" s="131">
        <f>PAS!B287</f>
        <v>0</v>
      </c>
      <c r="D488" s="131">
        <f>PAS!C287</f>
        <v>0</v>
      </c>
      <c r="E488" s="131">
        <f>PAS!D287</f>
        <v>0</v>
      </c>
      <c r="F488" s="131">
        <f>PAS!E287</f>
        <v>0</v>
      </c>
      <c r="G488" s="131">
        <f>PAS!F287</f>
        <v>0</v>
      </c>
      <c r="H488" s="131">
        <f>PAS!G287</f>
        <v>0</v>
      </c>
      <c r="I488" s="131">
        <f>PAS!H287</f>
        <v>0</v>
      </c>
      <c r="J488" s="131">
        <f>PAS!I287</f>
        <v>0</v>
      </c>
      <c r="K488" s="131">
        <f>PAS!J287</f>
        <v>0</v>
      </c>
      <c r="L488" s="131">
        <f>PAS!K287</f>
        <v>0</v>
      </c>
      <c r="M488" s="131">
        <f>PAS!L287</f>
        <v>0</v>
      </c>
    </row>
    <row r="489" spans="2:13" ht="14.25" hidden="1">
      <c r="B489" s="131">
        <f>PAS!A288</f>
        <v>0</v>
      </c>
      <c r="C489" s="131">
        <f>PAS!B288</f>
        <v>0</v>
      </c>
      <c r="D489" s="131">
        <f>PAS!C288</f>
        <v>0</v>
      </c>
      <c r="E489" s="131">
        <f>PAS!D288</f>
        <v>0</v>
      </c>
      <c r="F489" s="131">
        <f>PAS!E288</f>
        <v>0</v>
      </c>
      <c r="G489" s="131">
        <f>PAS!F288</f>
        <v>0</v>
      </c>
      <c r="H489" s="131">
        <f>PAS!G288</f>
        <v>0</v>
      </c>
      <c r="I489" s="131">
        <f>PAS!H288</f>
        <v>0</v>
      </c>
      <c r="J489" s="131">
        <f>PAS!I288</f>
        <v>0</v>
      </c>
      <c r="K489" s="131">
        <f>PAS!J288</f>
        <v>0</v>
      </c>
      <c r="L489" s="131">
        <f>PAS!K288</f>
        <v>0</v>
      </c>
      <c r="M489" s="131">
        <f>PAS!L288</f>
        <v>0</v>
      </c>
    </row>
    <row r="490" spans="2:13" ht="14.25" hidden="1">
      <c r="B490" s="131">
        <f>PAS!A289</f>
        <v>0</v>
      </c>
      <c r="C490" s="131">
        <f>PAS!B289</f>
        <v>0</v>
      </c>
      <c r="D490" s="131">
        <f>PAS!C289</f>
        <v>0</v>
      </c>
      <c r="E490" s="131">
        <f>PAS!D289</f>
        <v>0</v>
      </c>
      <c r="F490" s="131">
        <f>PAS!E289</f>
        <v>0</v>
      </c>
      <c r="G490" s="131">
        <f>PAS!F289</f>
        <v>0</v>
      </c>
      <c r="H490" s="131">
        <f>PAS!G289</f>
        <v>0</v>
      </c>
      <c r="I490" s="131">
        <f>PAS!H289</f>
        <v>0</v>
      </c>
      <c r="J490" s="131">
        <f>PAS!I289</f>
        <v>0</v>
      </c>
      <c r="K490" s="131">
        <f>PAS!J289</f>
        <v>0</v>
      </c>
      <c r="L490" s="131">
        <f>PAS!K289</f>
        <v>0</v>
      </c>
      <c r="M490" s="131">
        <f>PAS!L289</f>
        <v>0</v>
      </c>
    </row>
    <row r="491" spans="2:13" ht="14.25" hidden="1">
      <c r="B491" s="131">
        <f>PAS!A290</f>
        <v>0</v>
      </c>
      <c r="C491" s="131">
        <f>PAS!B290</f>
        <v>0</v>
      </c>
      <c r="D491" s="131">
        <f>PAS!C290</f>
        <v>0</v>
      </c>
      <c r="E491" s="131">
        <f>PAS!D290</f>
        <v>0</v>
      </c>
      <c r="F491" s="131">
        <f>PAS!E290</f>
        <v>0</v>
      </c>
      <c r="G491" s="131">
        <f>PAS!F290</f>
        <v>0</v>
      </c>
      <c r="H491" s="131">
        <f>PAS!G290</f>
        <v>0</v>
      </c>
      <c r="I491" s="131">
        <f>PAS!H290</f>
        <v>0</v>
      </c>
      <c r="J491" s="131">
        <f>PAS!I290</f>
        <v>0</v>
      </c>
      <c r="K491" s="131">
        <f>PAS!J290</f>
        <v>0</v>
      </c>
      <c r="L491" s="131">
        <f>PAS!K290</f>
        <v>0</v>
      </c>
      <c r="M491" s="131">
        <f>PAS!L290</f>
        <v>0</v>
      </c>
    </row>
    <row r="492" spans="2:13" ht="14.25" hidden="1">
      <c r="B492" s="131">
        <f>PAS!A291</f>
        <v>0</v>
      </c>
      <c r="C492" s="131">
        <f>PAS!B291</f>
        <v>0</v>
      </c>
      <c r="D492" s="131">
        <f>PAS!C291</f>
        <v>0</v>
      </c>
      <c r="E492" s="131">
        <f>PAS!D291</f>
        <v>0</v>
      </c>
      <c r="F492" s="131">
        <f>PAS!E291</f>
        <v>0</v>
      </c>
      <c r="G492" s="131">
        <f>PAS!F291</f>
        <v>0</v>
      </c>
      <c r="H492" s="131">
        <f>PAS!G291</f>
        <v>0</v>
      </c>
      <c r="I492" s="131">
        <f>PAS!H291</f>
        <v>0</v>
      </c>
      <c r="J492" s="131">
        <f>PAS!I291</f>
        <v>0</v>
      </c>
      <c r="K492" s="131">
        <f>PAS!J291</f>
        <v>0</v>
      </c>
      <c r="L492" s="131">
        <f>PAS!K291</f>
        <v>0</v>
      </c>
      <c r="M492" s="131">
        <f>PAS!L291</f>
        <v>0</v>
      </c>
    </row>
    <row r="493" spans="2:13" ht="14.25" hidden="1">
      <c r="B493" s="131">
        <f>PAS!A292</f>
        <v>0</v>
      </c>
      <c r="C493" s="131">
        <f>PAS!B292</f>
        <v>0</v>
      </c>
      <c r="D493" s="131">
        <f>PAS!C292</f>
        <v>0</v>
      </c>
      <c r="E493" s="131">
        <f>PAS!D292</f>
        <v>0</v>
      </c>
      <c r="F493" s="131">
        <f>PAS!E292</f>
        <v>0</v>
      </c>
      <c r="G493" s="131">
        <f>PAS!F292</f>
        <v>0</v>
      </c>
      <c r="H493" s="131">
        <f>PAS!G292</f>
        <v>0</v>
      </c>
      <c r="I493" s="131">
        <f>PAS!H292</f>
        <v>0</v>
      </c>
      <c r="J493" s="131">
        <f>PAS!I292</f>
        <v>0</v>
      </c>
      <c r="K493" s="131">
        <f>PAS!J292</f>
        <v>0</v>
      </c>
      <c r="L493" s="131">
        <f>PAS!K292</f>
        <v>0</v>
      </c>
      <c r="M493" s="131">
        <f>PAS!L292</f>
        <v>0</v>
      </c>
    </row>
    <row r="494" spans="2:13" ht="14.25" hidden="1">
      <c r="B494" s="131">
        <f>PAS!A293</f>
        <v>0</v>
      </c>
      <c r="C494" s="131">
        <f>PAS!B293</f>
        <v>0</v>
      </c>
      <c r="D494" s="131">
        <f>PAS!C293</f>
        <v>0</v>
      </c>
      <c r="E494" s="131">
        <f>PAS!D293</f>
        <v>0</v>
      </c>
      <c r="F494" s="131">
        <f>PAS!E293</f>
        <v>0</v>
      </c>
      <c r="G494" s="131">
        <f>PAS!F293</f>
        <v>0</v>
      </c>
      <c r="H494" s="131">
        <f>PAS!G293</f>
        <v>0</v>
      </c>
      <c r="I494" s="131">
        <f>PAS!H293</f>
        <v>0</v>
      </c>
      <c r="J494" s="131">
        <f>PAS!I293</f>
        <v>0</v>
      </c>
      <c r="K494" s="131">
        <f>PAS!J293</f>
        <v>0</v>
      </c>
      <c r="L494" s="131">
        <f>PAS!K293</f>
        <v>0</v>
      </c>
      <c r="M494" s="131">
        <f>PAS!L293</f>
        <v>0</v>
      </c>
    </row>
    <row r="495" spans="2:13" ht="14.25" hidden="1">
      <c r="B495" s="131">
        <f>PAS!A294</f>
        <v>0</v>
      </c>
      <c r="C495" s="131">
        <f>PAS!B294</f>
        <v>0</v>
      </c>
      <c r="D495" s="131">
        <f>PAS!C294</f>
        <v>0</v>
      </c>
      <c r="E495" s="131">
        <f>PAS!D294</f>
        <v>0</v>
      </c>
      <c r="F495" s="131">
        <f>PAS!E294</f>
        <v>0</v>
      </c>
      <c r="G495" s="131">
        <f>PAS!F294</f>
        <v>0</v>
      </c>
      <c r="H495" s="131">
        <f>PAS!G294</f>
        <v>0</v>
      </c>
      <c r="I495" s="131">
        <f>PAS!H294</f>
        <v>0</v>
      </c>
      <c r="J495" s="131">
        <f>PAS!I294</f>
        <v>0</v>
      </c>
      <c r="K495" s="131">
        <f>PAS!J294</f>
        <v>0</v>
      </c>
      <c r="L495" s="131">
        <f>PAS!K294</f>
        <v>0</v>
      </c>
      <c r="M495" s="131">
        <f>PAS!L294</f>
        <v>0</v>
      </c>
    </row>
    <row r="496" spans="2:13" ht="14.25" hidden="1">
      <c r="B496" s="131">
        <f>PAS!A295</f>
        <v>0</v>
      </c>
      <c r="C496" s="131">
        <f>PAS!B295</f>
        <v>0</v>
      </c>
      <c r="D496" s="131">
        <f>PAS!C295</f>
        <v>0</v>
      </c>
      <c r="E496" s="131">
        <f>PAS!D295</f>
        <v>0</v>
      </c>
      <c r="F496" s="131">
        <f>PAS!E295</f>
        <v>0</v>
      </c>
      <c r="G496" s="131">
        <f>PAS!F295</f>
        <v>0</v>
      </c>
      <c r="H496" s="131">
        <f>PAS!G295</f>
        <v>0</v>
      </c>
      <c r="I496" s="131">
        <f>PAS!H295</f>
        <v>0</v>
      </c>
      <c r="J496" s="131">
        <f>PAS!I295</f>
        <v>0</v>
      </c>
      <c r="K496" s="131">
        <f>PAS!J295</f>
        <v>0</v>
      </c>
      <c r="L496" s="131">
        <f>PAS!K295</f>
        <v>0</v>
      </c>
      <c r="M496" s="131">
        <f>PAS!L295</f>
        <v>0</v>
      </c>
    </row>
    <row r="497" spans="2:13" ht="14.25" hidden="1">
      <c r="B497" s="131">
        <f>PAS!A296</f>
        <v>0</v>
      </c>
      <c r="C497" s="131">
        <f>PAS!B296</f>
        <v>0</v>
      </c>
      <c r="D497" s="131">
        <f>PAS!C296</f>
        <v>0</v>
      </c>
      <c r="E497" s="131">
        <f>PAS!D296</f>
        <v>0</v>
      </c>
      <c r="F497" s="131">
        <f>PAS!E296</f>
        <v>0</v>
      </c>
      <c r="G497" s="131">
        <f>PAS!F296</f>
        <v>0</v>
      </c>
      <c r="H497" s="131">
        <f>PAS!G296</f>
        <v>0</v>
      </c>
      <c r="I497" s="131">
        <f>PAS!H296</f>
        <v>0</v>
      </c>
      <c r="J497" s="131">
        <f>PAS!I296</f>
        <v>0</v>
      </c>
      <c r="K497" s="131">
        <f>PAS!J296</f>
        <v>0</v>
      </c>
      <c r="L497" s="131">
        <f>PAS!K296</f>
        <v>0</v>
      </c>
      <c r="M497" s="131">
        <f>PAS!L296</f>
        <v>0</v>
      </c>
    </row>
    <row r="498" spans="2:13" ht="14.25" hidden="1">
      <c r="B498" s="131">
        <f>PAS!A297</f>
        <v>0</v>
      </c>
      <c r="C498" s="131">
        <f>PAS!B297</f>
        <v>0</v>
      </c>
      <c r="D498" s="131">
        <f>PAS!C297</f>
        <v>0</v>
      </c>
      <c r="E498" s="131">
        <f>PAS!D297</f>
        <v>0</v>
      </c>
      <c r="F498" s="131">
        <f>PAS!E297</f>
        <v>0</v>
      </c>
      <c r="G498" s="131">
        <f>PAS!F297</f>
        <v>0</v>
      </c>
      <c r="H498" s="131">
        <f>PAS!G297</f>
        <v>0</v>
      </c>
      <c r="I498" s="131">
        <f>PAS!H297</f>
        <v>0</v>
      </c>
      <c r="J498" s="131">
        <f>PAS!I297</f>
        <v>0</v>
      </c>
      <c r="K498" s="131">
        <f>PAS!J297</f>
        <v>0</v>
      </c>
      <c r="L498" s="131">
        <f>PAS!K297</f>
        <v>0</v>
      </c>
      <c r="M498" s="131">
        <f>PAS!L297</f>
        <v>0</v>
      </c>
    </row>
    <row r="499" spans="2:13" ht="14.25" hidden="1">
      <c r="B499" s="131">
        <f>PAS!A298</f>
        <v>0</v>
      </c>
      <c r="C499" s="131">
        <f>PAS!B298</f>
        <v>0</v>
      </c>
      <c r="D499" s="131">
        <f>PAS!C298</f>
        <v>0</v>
      </c>
      <c r="E499" s="131">
        <f>PAS!D298</f>
        <v>0</v>
      </c>
      <c r="F499" s="131">
        <f>PAS!E298</f>
        <v>0</v>
      </c>
      <c r="G499" s="131">
        <f>PAS!F298</f>
        <v>0</v>
      </c>
      <c r="H499" s="131">
        <f>PAS!G298</f>
        <v>0</v>
      </c>
      <c r="I499" s="131">
        <f>PAS!H298</f>
        <v>0</v>
      </c>
      <c r="J499" s="131">
        <f>PAS!I298</f>
        <v>0</v>
      </c>
      <c r="K499" s="131">
        <f>PAS!J298</f>
        <v>0</v>
      </c>
      <c r="L499" s="131">
        <f>PAS!K298</f>
        <v>0</v>
      </c>
      <c r="M499" s="131">
        <f>PAS!L298</f>
        <v>0</v>
      </c>
    </row>
    <row r="500" spans="2:13" ht="14.25" hidden="1">
      <c r="B500" s="131">
        <f>PAS!A299</f>
        <v>0</v>
      </c>
      <c r="C500" s="131">
        <f>PAS!B299</f>
        <v>0</v>
      </c>
      <c r="D500" s="131">
        <f>PAS!C299</f>
        <v>0</v>
      </c>
      <c r="E500" s="131">
        <f>PAS!D299</f>
        <v>0</v>
      </c>
      <c r="F500" s="131">
        <f>PAS!E299</f>
        <v>0</v>
      </c>
      <c r="G500" s="131">
        <f>PAS!F299</f>
        <v>0</v>
      </c>
      <c r="H500" s="131">
        <f>PAS!G299</f>
        <v>0</v>
      </c>
      <c r="I500" s="131">
        <f>PAS!H299</f>
        <v>0</v>
      </c>
      <c r="J500" s="131">
        <f>PAS!I299</f>
        <v>0</v>
      </c>
      <c r="K500" s="131">
        <f>PAS!J299</f>
        <v>0</v>
      </c>
      <c r="L500" s="131">
        <f>PAS!K299</f>
        <v>0</v>
      </c>
      <c r="M500" s="131">
        <f>PAS!L299</f>
        <v>0</v>
      </c>
    </row>
    <row r="501" spans="2:13" ht="14.25" hidden="1">
      <c r="B501" s="131">
        <f>PAS!A300</f>
        <v>0</v>
      </c>
      <c r="C501" s="131">
        <f>PAS!B300</f>
        <v>0</v>
      </c>
      <c r="D501" s="131">
        <f>PAS!C300</f>
        <v>0</v>
      </c>
      <c r="E501" s="131">
        <f>PAS!D300</f>
        <v>0</v>
      </c>
      <c r="F501" s="131">
        <f>PAS!E300</f>
        <v>0</v>
      </c>
      <c r="G501" s="131">
        <f>PAS!F300</f>
        <v>0</v>
      </c>
      <c r="H501" s="131">
        <f>PAS!G300</f>
        <v>0</v>
      </c>
      <c r="I501" s="131">
        <f>PAS!H300</f>
        <v>0</v>
      </c>
      <c r="J501" s="131">
        <f>PAS!I300</f>
        <v>0</v>
      </c>
      <c r="K501" s="131">
        <f>PAS!J300</f>
        <v>0</v>
      </c>
      <c r="L501" s="131">
        <f>PAS!K300</f>
        <v>0</v>
      </c>
      <c r="M501" s="131">
        <f>PAS!L300</f>
        <v>0</v>
      </c>
    </row>
    <row r="502" spans="2:13" ht="14.25" hidden="1">
      <c r="B502" s="131">
        <f>PAS!A301</f>
        <v>0</v>
      </c>
      <c r="C502" s="131">
        <f>PAS!B301</f>
        <v>0</v>
      </c>
      <c r="D502" s="131">
        <f>PAS!C301</f>
        <v>0</v>
      </c>
      <c r="E502" s="131">
        <f>PAS!D301</f>
        <v>0</v>
      </c>
      <c r="F502" s="131">
        <f>PAS!E301</f>
        <v>0</v>
      </c>
      <c r="G502" s="131">
        <f>PAS!F301</f>
        <v>0</v>
      </c>
      <c r="H502" s="131">
        <f>PAS!G301</f>
        <v>0</v>
      </c>
      <c r="I502" s="131">
        <f>PAS!H301</f>
        <v>0</v>
      </c>
      <c r="J502" s="131">
        <f>PAS!I301</f>
        <v>0</v>
      </c>
      <c r="K502" s="131">
        <f>PAS!J301</f>
        <v>0</v>
      </c>
      <c r="L502" s="131">
        <f>PAS!K301</f>
        <v>0</v>
      </c>
      <c r="M502" s="131">
        <f>PAS!L301</f>
        <v>0</v>
      </c>
    </row>
    <row r="503" spans="2:13" ht="14.25" hidden="1">
      <c r="B503" s="131">
        <f>PAS!A302</f>
        <v>0</v>
      </c>
      <c r="C503" s="131">
        <f>PAS!B302</f>
        <v>0</v>
      </c>
      <c r="D503" s="131">
        <f>PAS!C302</f>
        <v>0</v>
      </c>
      <c r="E503" s="131">
        <f>PAS!D302</f>
        <v>0</v>
      </c>
      <c r="F503" s="131">
        <f>PAS!E302</f>
        <v>0</v>
      </c>
      <c r="G503" s="131">
        <f>PAS!F302</f>
        <v>0</v>
      </c>
      <c r="H503" s="131">
        <f>PAS!G302</f>
        <v>0</v>
      </c>
      <c r="I503" s="131">
        <f>PAS!H302</f>
        <v>0</v>
      </c>
      <c r="J503" s="131">
        <f>PAS!I302</f>
        <v>0</v>
      </c>
      <c r="K503" s="131">
        <f>PAS!J302</f>
        <v>0</v>
      </c>
      <c r="L503" s="131">
        <f>PAS!K302</f>
        <v>0</v>
      </c>
      <c r="M503" s="131">
        <f>PAS!L302</f>
        <v>0</v>
      </c>
    </row>
    <row r="504" spans="2:13" ht="14.25" hidden="1">
      <c r="B504" s="131">
        <f>PAS!A303</f>
        <v>0</v>
      </c>
      <c r="C504" s="131">
        <f>PAS!B303</f>
        <v>0</v>
      </c>
      <c r="D504" s="131">
        <f>PAS!C303</f>
        <v>0</v>
      </c>
      <c r="E504" s="131">
        <f>PAS!D303</f>
        <v>0</v>
      </c>
      <c r="F504" s="131">
        <f>PAS!E303</f>
        <v>0</v>
      </c>
      <c r="G504" s="131">
        <f>PAS!F303</f>
        <v>0</v>
      </c>
      <c r="H504" s="131">
        <f>PAS!G303</f>
        <v>0</v>
      </c>
      <c r="I504" s="131">
        <f>PAS!H303</f>
        <v>0</v>
      </c>
      <c r="J504" s="131">
        <f>PAS!I303</f>
        <v>0</v>
      </c>
      <c r="K504" s="131">
        <f>PAS!J303</f>
        <v>0</v>
      </c>
      <c r="L504" s="131">
        <f>PAS!K303</f>
        <v>0</v>
      </c>
      <c r="M504" s="131">
        <f>PAS!L303</f>
        <v>0</v>
      </c>
    </row>
    <row r="505" spans="2:13" ht="14.25" hidden="1">
      <c r="B505" s="131">
        <f>PAS!A304</f>
        <v>0</v>
      </c>
      <c r="C505" s="131">
        <f>PAS!B304</f>
        <v>0</v>
      </c>
      <c r="D505" s="131">
        <f>PAS!C304</f>
        <v>0</v>
      </c>
      <c r="E505" s="131">
        <f>PAS!D304</f>
        <v>0</v>
      </c>
      <c r="F505" s="131">
        <f>PAS!E304</f>
        <v>0</v>
      </c>
      <c r="G505" s="131">
        <f>PAS!F304</f>
        <v>0</v>
      </c>
      <c r="H505" s="131">
        <f>PAS!G304</f>
        <v>0</v>
      </c>
      <c r="I505" s="131">
        <f>PAS!H304</f>
        <v>0</v>
      </c>
      <c r="J505" s="131">
        <f>PAS!I304</f>
        <v>0</v>
      </c>
      <c r="K505" s="131">
        <f>PAS!J304</f>
        <v>0</v>
      </c>
      <c r="L505" s="131">
        <f>PAS!K304</f>
        <v>0</v>
      </c>
      <c r="M505" s="131">
        <f>PAS!L304</f>
        <v>0</v>
      </c>
    </row>
    <row r="506" spans="2:13" ht="14.25" hidden="1">
      <c r="B506" s="131">
        <f>PAS!A305</f>
        <v>0</v>
      </c>
      <c r="C506" s="131">
        <f>PAS!B305</f>
        <v>0</v>
      </c>
      <c r="D506" s="131">
        <f>PAS!C305</f>
        <v>0</v>
      </c>
      <c r="E506" s="131">
        <f>PAS!D305</f>
        <v>0</v>
      </c>
      <c r="F506" s="131">
        <f>PAS!E305</f>
        <v>0</v>
      </c>
      <c r="G506" s="131">
        <f>PAS!F305</f>
        <v>0</v>
      </c>
      <c r="H506" s="131">
        <f>PAS!G305</f>
        <v>0</v>
      </c>
      <c r="I506" s="131">
        <f>PAS!H305</f>
        <v>0</v>
      </c>
      <c r="J506" s="131">
        <f>PAS!I305</f>
        <v>0</v>
      </c>
      <c r="K506" s="131">
        <f>PAS!J305</f>
        <v>0</v>
      </c>
      <c r="L506" s="131">
        <f>PAS!K305</f>
        <v>0</v>
      </c>
      <c r="M506" s="131">
        <f>PAS!L305</f>
        <v>0</v>
      </c>
    </row>
    <row r="507" spans="2:13" ht="14.25" hidden="1">
      <c r="B507" s="131">
        <f>PAS!A306</f>
        <v>0</v>
      </c>
      <c r="C507" s="131">
        <f>PAS!B306</f>
        <v>0</v>
      </c>
      <c r="D507" s="131">
        <f>PAS!C306</f>
        <v>0</v>
      </c>
      <c r="E507" s="131">
        <f>PAS!D306</f>
        <v>0</v>
      </c>
      <c r="F507" s="131">
        <f>PAS!E306</f>
        <v>0</v>
      </c>
      <c r="G507" s="131">
        <f>PAS!F306</f>
        <v>0</v>
      </c>
      <c r="H507" s="131">
        <f>PAS!G306</f>
        <v>0</v>
      </c>
      <c r="I507" s="131">
        <f>PAS!H306</f>
        <v>0</v>
      </c>
      <c r="J507" s="131">
        <f>PAS!I306</f>
        <v>0</v>
      </c>
      <c r="K507" s="131">
        <f>PAS!J306</f>
        <v>0</v>
      </c>
      <c r="L507" s="131">
        <f>PAS!K306</f>
        <v>0</v>
      </c>
      <c r="M507" s="131">
        <f>PAS!L306</f>
        <v>0</v>
      </c>
    </row>
    <row r="508" spans="2:13" ht="14.25" hidden="1">
      <c r="B508" s="131">
        <f>PAS!A307</f>
        <v>0</v>
      </c>
      <c r="C508" s="131">
        <f>PAS!B307</f>
        <v>0</v>
      </c>
      <c r="D508" s="131">
        <f>PAS!C307</f>
        <v>0</v>
      </c>
      <c r="E508" s="131">
        <f>PAS!D307</f>
        <v>0</v>
      </c>
      <c r="F508" s="131">
        <f>PAS!E307</f>
        <v>0</v>
      </c>
      <c r="G508" s="131">
        <f>PAS!F307</f>
        <v>0</v>
      </c>
      <c r="H508" s="131">
        <f>PAS!G307</f>
        <v>0</v>
      </c>
      <c r="I508" s="131">
        <f>PAS!H307</f>
        <v>0</v>
      </c>
      <c r="J508" s="131">
        <f>PAS!I307</f>
        <v>0</v>
      </c>
      <c r="K508" s="131">
        <f>PAS!J307</f>
        <v>0</v>
      </c>
      <c r="L508" s="131">
        <f>PAS!K307</f>
        <v>0</v>
      </c>
      <c r="M508" s="131">
        <f>PAS!L307</f>
        <v>0</v>
      </c>
    </row>
    <row r="509" spans="2:13" ht="14.25" hidden="1">
      <c r="B509" s="131">
        <f>PAS!A308</f>
        <v>0</v>
      </c>
      <c r="C509" s="131">
        <f>PAS!B308</f>
        <v>0</v>
      </c>
      <c r="D509" s="131">
        <f>PAS!C308</f>
        <v>0</v>
      </c>
      <c r="E509" s="131">
        <f>PAS!D308</f>
        <v>0</v>
      </c>
      <c r="F509" s="131">
        <f>PAS!E308</f>
        <v>0</v>
      </c>
      <c r="G509" s="131">
        <f>PAS!F308</f>
        <v>0</v>
      </c>
      <c r="H509" s="131">
        <f>PAS!G308</f>
        <v>0</v>
      </c>
      <c r="I509" s="131">
        <f>PAS!H308</f>
        <v>0</v>
      </c>
      <c r="J509" s="131">
        <f>PAS!I308</f>
        <v>0</v>
      </c>
      <c r="K509" s="131">
        <f>PAS!J308</f>
        <v>0</v>
      </c>
      <c r="L509" s="131">
        <f>PAS!K308</f>
        <v>0</v>
      </c>
      <c r="M509" s="131">
        <f>PAS!L308</f>
        <v>0</v>
      </c>
    </row>
    <row r="510" spans="2:13" ht="14.25" hidden="1">
      <c r="B510" s="131">
        <f>PAS!A309</f>
        <v>0</v>
      </c>
      <c r="C510" s="131">
        <f>PAS!B309</f>
        <v>0</v>
      </c>
      <c r="D510" s="131">
        <f>PAS!C309</f>
        <v>0</v>
      </c>
      <c r="E510" s="131">
        <f>PAS!D309</f>
        <v>0</v>
      </c>
      <c r="F510" s="131">
        <f>PAS!E309</f>
        <v>0</v>
      </c>
      <c r="G510" s="131">
        <f>PAS!F309</f>
        <v>0</v>
      </c>
      <c r="H510" s="131">
        <f>PAS!G309</f>
        <v>0</v>
      </c>
      <c r="I510" s="131">
        <f>PAS!H309</f>
        <v>0</v>
      </c>
      <c r="J510" s="131">
        <f>PAS!I309</f>
        <v>0</v>
      </c>
      <c r="K510" s="131">
        <f>PAS!J309</f>
        <v>0</v>
      </c>
      <c r="L510" s="131">
        <f>PAS!K309</f>
        <v>0</v>
      </c>
      <c r="M510" s="131">
        <f>PAS!L309</f>
        <v>0</v>
      </c>
    </row>
    <row r="511" spans="2:13" ht="14.25" hidden="1">
      <c r="B511" s="131">
        <f>PAS!A310</f>
        <v>0</v>
      </c>
      <c r="C511" s="131">
        <f>PAS!B310</f>
        <v>0</v>
      </c>
      <c r="D511" s="131">
        <f>PAS!C310</f>
        <v>0</v>
      </c>
      <c r="E511" s="131">
        <f>PAS!D310</f>
        <v>0</v>
      </c>
      <c r="F511" s="131">
        <f>PAS!E310</f>
        <v>0</v>
      </c>
      <c r="G511" s="131">
        <f>PAS!F310</f>
        <v>0</v>
      </c>
      <c r="H511" s="131">
        <f>PAS!G310</f>
        <v>0</v>
      </c>
      <c r="I511" s="131">
        <f>PAS!H310</f>
        <v>0</v>
      </c>
      <c r="J511" s="131">
        <f>PAS!I310</f>
        <v>0</v>
      </c>
      <c r="K511" s="131">
        <f>PAS!J310</f>
        <v>0</v>
      </c>
      <c r="L511" s="131">
        <f>PAS!K310</f>
        <v>0</v>
      </c>
      <c r="M511" s="131">
        <f>PAS!L310</f>
        <v>0</v>
      </c>
    </row>
    <row r="512" spans="2:13" ht="14.25" hidden="1">
      <c r="B512" s="131">
        <f>PAS!A311</f>
        <v>0</v>
      </c>
      <c r="C512" s="131">
        <f>PAS!B311</f>
        <v>0</v>
      </c>
      <c r="D512" s="131">
        <f>PAS!C311</f>
        <v>0</v>
      </c>
      <c r="E512" s="131">
        <f>PAS!D311</f>
        <v>0</v>
      </c>
      <c r="F512" s="131">
        <f>PAS!E311</f>
        <v>0</v>
      </c>
      <c r="G512" s="131">
        <f>PAS!F311</f>
        <v>0</v>
      </c>
      <c r="H512" s="131">
        <f>PAS!G311</f>
        <v>0</v>
      </c>
      <c r="I512" s="131">
        <f>PAS!H311</f>
        <v>0</v>
      </c>
      <c r="J512" s="131">
        <f>PAS!I311</f>
        <v>0</v>
      </c>
      <c r="K512" s="131">
        <f>PAS!J311</f>
        <v>0</v>
      </c>
      <c r="L512" s="131">
        <f>PAS!K311</f>
        <v>0</v>
      </c>
      <c r="M512" s="131">
        <f>PAS!L311</f>
        <v>0</v>
      </c>
    </row>
    <row r="513" spans="2:13" ht="14.25" hidden="1">
      <c r="B513" s="131">
        <f>PAS!A312</f>
        <v>0</v>
      </c>
      <c r="C513" s="131">
        <f>PAS!B312</f>
        <v>0</v>
      </c>
      <c r="D513" s="131">
        <f>PAS!C312</f>
        <v>0</v>
      </c>
      <c r="E513" s="131">
        <f>PAS!D312</f>
        <v>0</v>
      </c>
      <c r="F513" s="131">
        <f>PAS!E312</f>
        <v>0</v>
      </c>
      <c r="G513" s="131">
        <f>PAS!F312</f>
        <v>0</v>
      </c>
      <c r="H513" s="131">
        <f>PAS!G312</f>
        <v>0</v>
      </c>
      <c r="I513" s="131">
        <f>PAS!H312</f>
        <v>0</v>
      </c>
      <c r="J513" s="131">
        <f>PAS!I312</f>
        <v>0</v>
      </c>
      <c r="K513" s="131">
        <f>PAS!J312</f>
        <v>0</v>
      </c>
      <c r="L513" s="131">
        <f>PAS!K312</f>
        <v>0</v>
      </c>
      <c r="M513" s="131">
        <f>PAS!L312</f>
        <v>0</v>
      </c>
    </row>
    <row r="514" spans="2:13" ht="14.25" hidden="1">
      <c r="B514" s="131">
        <f>PAS!A313</f>
        <v>0</v>
      </c>
      <c r="C514" s="131">
        <f>PAS!B313</f>
        <v>0</v>
      </c>
      <c r="D514" s="131">
        <f>PAS!C313</f>
        <v>0</v>
      </c>
      <c r="E514" s="131">
        <f>PAS!D313</f>
        <v>0</v>
      </c>
      <c r="F514" s="131">
        <f>PAS!E313</f>
        <v>0</v>
      </c>
      <c r="G514" s="131">
        <f>PAS!F313</f>
        <v>0</v>
      </c>
      <c r="H514" s="131">
        <f>PAS!G313</f>
        <v>0</v>
      </c>
      <c r="I514" s="131">
        <f>PAS!H313</f>
        <v>0</v>
      </c>
      <c r="J514" s="131">
        <f>PAS!I313</f>
        <v>0</v>
      </c>
      <c r="K514" s="131">
        <f>PAS!J313</f>
        <v>0</v>
      </c>
      <c r="L514" s="131">
        <f>PAS!K313</f>
        <v>0</v>
      </c>
      <c r="M514" s="131">
        <f>PAS!L313</f>
        <v>0</v>
      </c>
    </row>
    <row r="515" spans="2:13" ht="14.25" hidden="1">
      <c r="B515" s="131">
        <f>PAS!A314</f>
        <v>0</v>
      </c>
      <c r="C515" s="131">
        <f>PAS!B314</f>
        <v>0</v>
      </c>
      <c r="D515" s="131">
        <f>PAS!C314</f>
        <v>0</v>
      </c>
      <c r="E515" s="131">
        <f>PAS!D314</f>
        <v>0</v>
      </c>
      <c r="F515" s="131">
        <f>PAS!E314</f>
        <v>0</v>
      </c>
      <c r="G515" s="131">
        <f>PAS!F314</f>
        <v>0</v>
      </c>
      <c r="H515" s="131">
        <f>PAS!G314</f>
        <v>0</v>
      </c>
      <c r="I515" s="131">
        <f>PAS!H314</f>
        <v>0</v>
      </c>
      <c r="J515" s="131">
        <f>PAS!I314</f>
        <v>0</v>
      </c>
      <c r="K515" s="131">
        <f>PAS!J314</f>
        <v>0</v>
      </c>
      <c r="L515" s="131">
        <f>PAS!K314</f>
        <v>0</v>
      </c>
      <c r="M515" s="131">
        <f>PAS!L314</f>
        <v>0</v>
      </c>
    </row>
    <row r="516" spans="2:13" ht="14.25" hidden="1">
      <c r="B516" s="131">
        <f>PAS!A315</f>
        <v>0</v>
      </c>
      <c r="C516" s="131">
        <f>PAS!B315</f>
        <v>0</v>
      </c>
      <c r="D516" s="131">
        <f>PAS!C315</f>
        <v>0</v>
      </c>
      <c r="E516" s="131">
        <f>PAS!D315</f>
        <v>0</v>
      </c>
      <c r="F516" s="131">
        <f>PAS!E315</f>
        <v>0</v>
      </c>
      <c r="G516" s="131">
        <f>PAS!F315</f>
        <v>0</v>
      </c>
      <c r="H516" s="131">
        <f>PAS!G315</f>
        <v>0</v>
      </c>
      <c r="I516" s="131">
        <f>PAS!H315</f>
        <v>0</v>
      </c>
      <c r="J516" s="131">
        <f>PAS!I315</f>
        <v>0</v>
      </c>
      <c r="K516" s="131">
        <f>PAS!J315</f>
        <v>0</v>
      </c>
      <c r="L516" s="131">
        <f>PAS!K315</f>
        <v>0</v>
      </c>
      <c r="M516" s="131">
        <f>PAS!L315</f>
        <v>0</v>
      </c>
    </row>
    <row r="517" spans="2:13" ht="14.25" hidden="1">
      <c r="B517" s="131">
        <f>PAS!A316</f>
        <v>0</v>
      </c>
      <c r="C517" s="131">
        <f>PAS!B316</f>
        <v>0</v>
      </c>
      <c r="D517" s="131">
        <f>PAS!C316</f>
        <v>0</v>
      </c>
      <c r="E517" s="131">
        <f>PAS!D316</f>
        <v>0</v>
      </c>
      <c r="F517" s="131">
        <f>PAS!E316</f>
        <v>0</v>
      </c>
      <c r="G517" s="131">
        <f>PAS!F316</f>
        <v>0</v>
      </c>
      <c r="H517" s="131">
        <f>PAS!G316</f>
        <v>0</v>
      </c>
      <c r="I517" s="131">
        <f>PAS!H316</f>
        <v>0</v>
      </c>
      <c r="J517" s="131">
        <f>PAS!I316</f>
        <v>0</v>
      </c>
      <c r="K517" s="131">
        <f>PAS!J316</f>
        <v>0</v>
      </c>
      <c r="L517" s="131">
        <f>PAS!K316</f>
        <v>0</v>
      </c>
      <c r="M517" s="131">
        <f>PAS!L316</f>
        <v>0</v>
      </c>
    </row>
    <row r="518" spans="2:13" ht="14.25" hidden="1">
      <c r="B518" s="131">
        <f>PAS!A317</f>
        <v>0</v>
      </c>
      <c r="C518" s="131">
        <f>PAS!B317</f>
        <v>0</v>
      </c>
      <c r="D518" s="131">
        <f>PAS!C317</f>
        <v>0</v>
      </c>
      <c r="E518" s="131">
        <f>PAS!D317</f>
        <v>0</v>
      </c>
      <c r="F518" s="131">
        <f>PAS!E317</f>
        <v>0</v>
      </c>
      <c r="G518" s="131">
        <f>PAS!F317</f>
        <v>0</v>
      </c>
      <c r="H518" s="131">
        <f>PAS!G317</f>
        <v>0</v>
      </c>
      <c r="I518" s="131">
        <f>PAS!H317</f>
        <v>0</v>
      </c>
      <c r="J518" s="131">
        <f>PAS!I317</f>
        <v>0</v>
      </c>
      <c r="K518" s="131">
        <f>PAS!J317</f>
        <v>0</v>
      </c>
      <c r="L518" s="131">
        <f>PAS!K317</f>
        <v>0</v>
      </c>
      <c r="M518" s="131">
        <f>PAS!L317</f>
        <v>0</v>
      </c>
    </row>
    <row r="519" spans="2:13" ht="14.25" hidden="1">
      <c r="B519" s="131">
        <f>PAS!A318</f>
        <v>0</v>
      </c>
      <c r="C519" s="131">
        <f>PAS!B318</f>
        <v>0</v>
      </c>
      <c r="D519" s="131">
        <f>PAS!C318</f>
        <v>0</v>
      </c>
      <c r="E519" s="131">
        <f>PAS!D318</f>
        <v>0</v>
      </c>
      <c r="F519" s="131">
        <f>PAS!E318</f>
        <v>0</v>
      </c>
      <c r="G519" s="131">
        <f>PAS!F318</f>
        <v>0</v>
      </c>
      <c r="H519" s="131">
        <f>PAS!G318</f>
        <v>0</v>
      </c>
      <c r="I519" s="131">
        <f>PAS!H318</f>
        <v>0</v>
      </c>
      <c r="J519" s="131">
        <f>PAS!I318</f>
        <v>0</v>
      </c>
      <c r="K519" s="131">
        <f>PAS!J318</f>
        <v>0</v>
      </c>
      <c r="L519" s="131">
        <f>PAS!K318</f>
        <v>0</v>
      </c>
      <c r="M519" s="131">
        <f>PAS!L318</f>
        <v>0</v>
      </c>
    </row>
    <row r="520" spans="2:13" ht="14.25" hidden="1">
      <c r="B520" s="131">
        <f>PAS!A319</f>
        <v>0</v>
      </c>
      <c r="C520" s="131">
        <f>PAS!B319</f>
        <v>0</v>
      </c>
      <c r="D520" s="131">
        <f>PAS!C319</f>
        <v>0</v>
      </c>
      <c r="E520" s="131">
        <f>PAS!D319</f>
        <v>0</v>
      </c>
      <c r="F520" s="131">
        <f>PAS!E319</f>
        <v>0</v>
      </c>
      <c r="G520" s="131">
        <f>PAS!F319</f>
        <v>0</v>
      </c>
      <c r="H520" s="131">
        <f>PAS!G319</f>
        <v>0</v>
      </c>
      <c r="I520" s="131">
        <f>PAS!H319</f>
        <v>0</v>
      </c>
      <c r="J520" s="131">
        <f>PAS!I319</f>
        <v>0</v>
      </c>
      <c r="K520" s="131">
        <f>PAS!J319</f>
        <v>0</v>
      </c>
      <c r="L520" s="131">
        <f>PAS!K319</f>
        <v>0</v>
      </c>
      <c r="M520" s="131">
        <f>PAS!L319</f>
        <v>0</v>
      </c>
    </row>
    <row r="521" spans="2:13" ht="14.25" hidden="1">
      <c r="B521" s="131">
        <f>PAS!A320</f>
        <v>0</v>
      </c>
      <c r="C521" s="131">
        <f>PAS!B320</f>
        <v>0</v>
      </c>
      <c r="D521" s="131">
        <f>PAS!C320</f>
        <v>0</v>
      </c>
      <c r="E521" s="131">
        <f>PAS!D320</f>
        <v>0</v>
      </c>
      <c r="F521" s="131">
        <f>PAS!E320</f>
        <v>0</v>
      </c>
      <c r="G521" s="131">
        <f>PAS!F320</f>
        <v>0</v>
      </c>
      <c r="H521" s="131">
        <f>PAS!G320</f>
        <v>0</v>
      </c>
      <c r="I521" s="131">
        <f>PAS!H320</f>
        <v>0</v>
      </c>
      <c r="J521" s="131">
        <f>PAS!I320</f>
        <v>0</v>
      </c>
      <c r="K521" s="131">
        <f>PAS!J320</f>
        <v>0</v>
      </c>
      <c r="L521" s="131">
        <f>PAS!K320</f>
        <v>0</v>
      </c>
      <c r="M521" s="131">
        <f>PAS!L320</f>
        <v>0</v>
      </c>
    </row>
    <row r="522" spans="2:13" ht="14.25" hidden="1">
      <c r="B522" s="131">
        <f>PAS!A321</f>
        <v>0</v>
      </c>
      <c r="C522" s="131">
        <f>PAS!B321</f>
        <v>0</v>
      </c>
      <c r="D522" s="131">
        <f>PAS!C321</f>
        <v>0</v>
      </c>
      <c r="E522" s="131">
        <f>PAS!D321</f>
        <v>0</v>
      </c>
      <c r="F522" s="131">
        <f>PAS!E321</f>
        <v>0</v>
      </c>
      <c r="G522" s="131">
        <f>PAS!F321</f>
        <v>0</v>
      </c>
      <c r="H522" s="131">
        <f>PAS!G321</f>
        <v>0</v>
      </c>
      <c r="I522" s="131">
        <f>PAS!H321</f>
        <v>0</v>
      </c>
      <c r="J522" s="131">
        <f>PAS!I321</f>
        <v>0</v>
      </c>
      <c r="K522" s="131">
        <f>PAS!J321</f>
        <v>0</v>
      </c>
      <c r="L522" s="131">
        <f>PAS!K321</f>
        <v>0</v>
      </c>
      <c r="M522" s="131">
        <f>PAS!L321</f>
        <v>0</v>
      </c>
    </row>
    <row r="523" spans="2:13" ht="14.25" hidden="1">
      <c r="B523" s="131">
        <f>PAS!A322</f>
        <v>0</v>
      </c>
      <c r="C523" s="131">
        <f>PAS!B322</f>
        <v>0</v>
      </c>
      <c r="D523" s="131">
        <f>PAS!C322</f>
        <v>0</v>
      </c>
      <c r="E523" s="131">
        <f>PAS!D322</f>
        <v>0</v>
      </c>
      <c r="F523" s="131">
        <f>PAS!E322</f>
        <v>0</v>
      </c>
      <c r="G523" s="131">
        <f>PAS!F322</f>
        <v>0</v>
      </c>
      <c r="H523" s="131">
        <f>PAS!G322</f>
        <v>0</v>
      </c>
      <c r="I523" s="131">
        <f>PAS!H322</f>
        <v>0</v>
      </c>
      <c r="J523" s="131">
        <f>PAS!I322</f>
        <v>0</v>
      </c>
      <c r="K523" s="131">
        <f>PAS!J322</f>
        <v>0</v>
      </c>
      <c r="L523" s="131">
        <f>PAS!K322</f>
        <v>0</v>
      </c>
      <c r="M523" s="131">
        <f>PAS!L322</f>
        <v>0</v>
      </c>
    </row>
    <row r="524" spans="2:13" ht="14.25" hidden="1">
      <c r="B524" s="131">
        <f>PAS!A323</f>
        <v>0</v>
      </c>
      <c r="C524" s="131">
        <f>PAS!B323</f>
        <v>0</v>
      </c>
      <c r="D524" s="131">
        <f>PAS!C323</f>
        <v>0</v>
      </c>
      <c r="E524" s="131">
        <f>PAS!D323</f>
        <v>0</v>
      </c>
      <c r="F524" s="131">
        <f>PAS!E323</f>
        <v>0</v>
      </c>
      <c r="G524" s="131">
        <f>PAS!F323</f>
        <v>0</v>
      </c>
      <c r="H524" s="131">
        <f>PAS!G323</f>
        <v>0</v>
      </c>
      <c r="I524" s="131">
        <f>PAS!H323</f>
        <v>0</v>
      </c>
      <c r="J524" s="131">
        <f>PAS!I323</f>
        <v>0</v>
      </c>
      <c r="K524" s="131">
        <f>PAS!J323</f>
        <v>0</v>
      </c>
      <c r="L524" s="131">
        <f>PAS!K323</f>
        <v>0</v>
      </c>
      <c r="M524" s="131">
        <f>PAS!L323</f>
        <v>0</v>
      </c>
    </row>
    <row r="525" spans="2:13" ht="14.25" hidden="1">
      <c r="B525" s="131">
        <f>PAS!A324</f>
        <v>0</v>
      </c>
      <c r="C525" s="131">
        <f>PAS!B324</f>
        <v>0</v>
      </c>
      <c r="D525" s="131">
        <f>PAS!C324</f>
        <v>0</v>
      </c>
      <c r="E525" s="131">
        <f>PAS!D324</f>
        <v>0</v>
      </c>
      <c r="F525" s="131">
        <f>PAS!E324</f>
        <v>0</v>
      </c>
      <c r="G525" s="131">
        <f>PAS!F324</f>
        <v>0</v>
      </c>
      <c r="H525" s="131">
        <f>PAS!G324</f>
        <v>0</v>
      </c>
      <c r="I525" s="131">
        <f>PAS!H324</f>
        <v>0</v>
      </c>
      <c r="J525" s="131">
        <f>PAS!I324</f>
        <v>0</v>
      </c>
      <c r="K525" s="131">
        <f>PAS!J324</f>
        <v>0</v>
      </c>
      <c r="L525" s="131">
        <f>PAS!K324</f>
        <v>0</v>
      </c>
      <c r="M525" s="131">
        <f>PAS!L324</f>
        <v>0</v>
      </c>
    </row>
    <row r="526" spans="2:13" ht="14.25" hidden="1">
      <c r="B526" s="131">
        <f>PAS!A325</f>
        <v>0</v>
      </c>
      <c r="C526" s="131">
        <f>PAS!B325</f>
        <v>0</v>
      </c>
      <c r="D526" s="131">
        <f>PAS!C325</f>
        <v>0</v>
      </c>
      <c r="E526" s="131">
        <f>PAS!D325</f>
        <v>0</v>
      </c>
      <c r="F526" s="131">
        <f>PAS!E325</f>
        <v>0</v>
      </c>
      <c r="G526" s="131">
        <f>PAS!F325</f>
        <v>0</v>
      </c>
      <c r="H526" s="131">
        <f>PAS!G325</f>
        <v>0</v>
      </c>
      <c r="I526" s="131">
        <f>PAS!H325</f>
        <v>0</v>
      </c>
      <c r="J526" s="131">
        <f>PAS!I325</f>
        <v>0</v>
      </c>
      <c r="K526" s="131">
        <f>PAS!J325</f>
        <v>0</v>
      </c>
      <c r="L526" s="131">
        <f>PAS!K325</f>
        <v>0</v>
      </c>
      <c r="M526" s="131">
        <f>PAS!L325</f>
        <v>0</v>
      </c>
    </row>
    <row r="527" spans="2:13" ht="14.25" hidden="1">
      <c r="B527" s="131">
        <f>PAS!A326</f>
        <v>0</v>
      </c>
      <c r="C527" s="131">
        <f>PAS!B326</f>
        <v>0</v>
      </c>
      <c r="D527" s="131">
        <f>PAS!C326</f>
        <v>0</v>
      </c>
      <c r="E527" s="131">
        <f>PAS!D326</f>
        <v>0</v>
      </c>
      <c r="F527" s="131">
        <f>PAS!E326</f>
        <v>0</v>
      </c>
      <c r="G527" s="131">
        <f>PAS!F326</f>
        <v>0</v>
      </c>
      <c r="H527" s="131">
        <f>PAS!G326</f>
        <v>0</v>
      </c>
      <c r="I527" s="131">
        <f>PAS!H326</f>
        <v>0</v>
      </c>
      <c r="J527" s="131">
        <f>PAS!I326</f>
        <v>0</v>
      </c>
      <c r="K527" s="131">
        <f>PAS!J326</f>
        <v>0</v>
      </c>
      <c r="L527" s="131">
        <f>PAS!K326</f>
        <v>0</v>
      </c>
      <c r="M527" s="131">
        <f>PAS!L326</f>
        <v>0</v>
      </c>
    </row>
    <row r="528" spans="2:13" ht="14.25" hidden="1">
      <c r="B528" s="131">
        <f>PAS!A327</f>
        <v>0</v>
      </c>
      <c r="C528" s="131">
        <f>PAS!B327</f>
        <v>0</v>
      </c>
      <c r="D528" s="131">
        <f>PAS!C327</f>
        <v>0</v>
      </c>
      <c r="E528" s="131">
        <f>PAS!D327</f>
        <v>0</v>
      </c>
      <c r="F528" s="131">
        <f>PAS!E327</f>
        <v>0</v>
      </c>
      <c r="G528" s="131">
        <f>PAS!F327</f>
        <v>0</v>
      </c>
      <c r="H528" s="131">
        <f>PAS!G327</f>
        <v>0</v>
      </c>
      <c r="I528" s="131">
        <f>PAS!H327</f>
        <v>0</v>
      </c>
      <c r="J528" s="131">
        <f>PAS!I327</f>
        <v>0</v>
      </c>
      <c r="K528" s="131">
        <f>PAS!J327</f>
        <v>0</v>
      </c>
      <c r="L528" s="131">
        <f>PAS!K327</f>
        <v>0</v>
      </c>
      <c r="M528" s="131">
        <f>PAS!L327</f>
        <v>0</v>
      </c>
    </row>
    <row r="529" spans="2:13" ht="14.25" hidden="1">
      <c r="B529" s="131">
        <f>PAS!A328</f>
        <v>0</v>
      </c>
      <c r="C529" s="131">
        <f>PAS!B328</f>
        <v>0</v>
      </c>
      <c r="D529" s="131">
        <f>PAS!C328</f>
        <v>0</v>
      </c>
      <c r="E529" s="131">
        <f>PAS!D328</f>
        <v>0</v>
      </c>
      <c r="F529" s="131">
        <f>PAS!E328</f>
        <v>0</v>
      </c>
      <c r="G529" s="131">
        <f>PAS!F328</f>
        <v>0</v>
      </c>
      <c r="H529" s="131">
        <f>PAS!G328</f>
        <v>0</v>
      </c>
      <c r="I529" s="131">
        <f>PAS!H328</f>
        <v>0</v>
      </c>
      <c r="J529" s="131">
        <f>PAS!I328</f>
        <v>0</v>
      </c>
      <c r="K529" s="131">
        <f>PAS!J328</f>
        <v>0</v>
      </c>
      <c r="L529" s="131">
        <f>PAS!K328</f>
        <v>0</v>
      </c>
      <c r="M529" s="131">
        <f>PAS!L328</f>
        <v>0</v>
      </c>
    </row>
    <row r="530" spans="2:13" ht="14.25" hidden="1">
      <c r="B530" s="131">
        <f>PAS!A329</f>
        <v>0</v>
      </c>
      <c r="C530" s="131">
        <f>PAS!B329</f>
        <v>0</v>
      </c>
      <c r="D530" s="131">
        <f>PAS!C329</f>
        <v>0</v>
      </c>
      <c r="E530" s="131">
        <f>PAS!D329</f>
        <v>0</v>
      </c>
      <c r="F530" s="131">
        <f>PAS!E329</f>
        <v>0</v>
      </c>
      <c r="G530" s="131">
        <f>PAS!F329</f>
        <v>0</v>
      </c>
      <c r="H530" s="131">
        <f>PAS!G329</f>
        <v>0</v>
      </c>
      <c r="I530" s="131">
        <f>PAS!H329</f>
        <v>0</v>
      </c>
      <c r="J530" s="131">
        <f>PAS!I329</f>
        <v>0</v>
      </c>
      <c r="K530" s="131">
        <f>PAS!J329</f>
        <v>0</v>
      </c>
      <c r="L530" s="131">
        <f>PAS!K329</f>
        <v>0</v>
      </c>
      <c r="M530" s="131">
        <f>PAS!L329</f>
        <v>0</v>
      </c>
    </row>
    <row r="531" spans="2:13" ht="14.25" hidden="1">
      <c r="B531" s="131">
        <f>PAS!A330</f>
        <v>0</v>
      </c>
      <c r="C531" s="131">
        <f>PAS!B330</f>
        <v>0</v>
      </c>
      <c r="D531" s="131">
        <f>PAS!C330</f>
        <v>0</v>
      </c>
      <c r="E531" s="131">
        <f>PAS!D330</f>
        <v>0</v>
      </c>
      <c r="F531" s="131">
        <f>PAS!E330</f>
        <v>0</v>
      </c>
      <c r="G531" s="131">
        <f>PAS!F330</f>
        <v>0</v>
      </c>
      <c r="H531" s="131">
        <f>PAS!G330</f>
        <v>0</v>
      </c>
      <c r="I531" s="131">
        <f>PAS!H330</f>
        <v>0</v>
      </c>
      <c r="J531" s="131">
        <f>PAS!I330</f>
        <v>0</v>
      </c>
      <c r="K531" s="131">
        <f>PAS!J330</f>
        <v>0</v>
      </c>
      <c r="L531" s="131">
        <f>PAS!K330</f>
        <v>0</v>
      </c>
      <c r="M531" s="131">
        <f>PAS!L330</f>
        <v>0</v>
      </c>
    </row>
    <row r="532" spans="2:13" ht="14.25" hidden="1">
      <c r="B532" s="131">
        <f>PAS!A331</f>
        <v>0</v>
      </c>
      <c r="C532" s="131">
        <f>PAS!B331</f>
        <v>0</v>
      </c>
      <c r="D532" s="131">
        <f>PAS!C331</f>
        <v>0</v>
      </c>
      <c r="E532" s="131">
        <f>PAS!D331</f>
        <v>0</v>
      </c>
      <c r="F532" s="131">
        <f>PAS!E331</f>
        <v>0</v>
      </c>
      <c r="G532" s="131">
        <f>PAS!F331</f>
        <v>0</v>
      </c>
      <c r="H532" s="131">
        <f>PAS!G331</f>
        <v>0</v>
      </c>
      <c r="I532" s="131">
        <f>PAS!H331</f>
        <v>0</v>
      </c>
      <c r="J532" s="131">
        <f>PAS!I331</f>
        <v>0</v>
      </c>
      <c r="K532" s="131">
        <f>PAS!J331</f>
        <v>0</v>
      </c>
      <c r="L532" s="131">
        <f>PAS!K331</f>
        <v>0</v>
      </c>
      <c r="M532" s="131">
        <f>PAS!L331</f>
        <v>0</v>
      </c>
    </row>
    <row r="533" spans="2:13" ht="14.25" hidden="1">
      <c r="B533" s="131">
        <f>PAS!A332</f>
        <v>0</v>
      </c>
      <c r="C533" s="131">
        <f>PAS!B332</f>
        <v>0</v>
      </c>
      <c r="D533" s="131">
        <f>PAS!C332</f>
        <v>0</v>
      </c>
      <c r="E533" s="131">
        <f>PAS!D332</f>
        <v>0</v>
      </c>
      <c r="F533" s="131">
        <f>PAS!E332</f>
        <v>0</v>
      </c>
      <c r="G533" s="131">
        <f>PAS!F332</f>
        <v>0</v>
      </c>
      <c r="H533" s="131">
        <f>PAS!G332</f>
        <v>0</v>
      </c>
      <c r="I533" s="131">
        <f>PAS!H332</f>
        <v>0</v>
      </c>
      <c r="J533" s="131">
        <f>PAS!I332</f>
        <v>0</v>
      </c>
      <c r="K533" s="131">
        <f>PAS!J332</f>
        <v>0</v>
      </c>
      <c r="L533" s="131">
        <f>PAS!K332</f>
        <v>0</v>
      </c>
      <c r="M533" s="131">
        <f>PAS!L332</f>
        <v>0</v>
      </c>
    </row>
    <row r="534" spans="2:13" ht="14.25" hidden="1">
      <c r="B534" s="131">
        <f>PAS!A333</f>
        <v>0</v>
      </c>
      <c r="C534" s="131">
        <f>PAS!B333</f>
        <v>0</v>
      </c>
      <c r="D534" s="131">
        <f>PAS!C333</f>
        <v>0</v>
      </c>
      <c r="E534" s="131">
        <f>PAS!D333</f>
        <v>0</v>
      </c>
      <c r="F534" s="131">
        <f>PAS!E333</f>
        <v>0</v>
      </c>
      <c r="G534" s="131">
        <f>PAS!F333</f>
        <v>0</v>
      </c>
      <c r="H534" s="131">
        <f>PAS!G333</f>
        <v>0</v>
      </c>
      <c r="I534" s="131">
        <f>PAS!H333</f>
        <v>0</v>
      </c>
      <c r="J534" s="131">
        <f>PAS!I333</f>
        <v>0</v>
      </c>
      <c r="K534" s="131">
        <f>PAS!J333</f>
        <v>0</v>
      </c>
      <c r="L534" s="131">
        <f>PAS!K333</f>
        <v>0</v>
      </c>
      <c r="M534" s="131">
        <f>PAS!L333</f>
        <v>0</v>
      </c>
    </row>
    <row r="535" spans="2:13" ht="14.25" hidden="1">
      <c r="B535" s="131">
        <f>PAS!A334</f>
        <v>0</v>
      </c>
      <c r="C535" s="131">
        <f>PAS!B334</f>
        <v>0</v>
      </c>
      <c r="D535" s="131">
        <f>PAS!C334</f>
        <v>0</v>
      </c>
      <c r="E535" s="131">
        <f>PAS!D334</f>
        <v>0</v>
      </c>
      <c r="F535" s="131">
        <f>PAS!E334</f>
        <v>0</v>
      </c>
      <c r="G535" s="131">
        <f>PAS!F334</f>
        <v>0</v>
      </c>
      <c r="H535" s="131">
        <f>PAS!G334</f>
        <v>0</v>
      </c>
      <c r="I535" s="131">
        <f>PAS!H334</f>
        <v>0</v>
      </c>
      <c r="J535" s="131">
        <f>PAS!I334</f>
        <v>0</v>
      </c>
      <c r="K535" s="131">
        <f>PAS!J334</f>
        <v>0</v>
      </c>
      <c r="L535" s="131">
        <f>PAS!K334</f>
        <v>0</v>
      </c>
      <c r="M535" s="131">
        <f>PAS!L334</f>
        <v>0</v>
      </c>
    </row>
    <row r="536" spans="2:13" ht="14.25" hidden="1">
      <c r="B536" s="131">
        <f>PAS!A335</f>
        <v>0</v>
      </c>
      <c r="C536" s="131">
        <f>PAS!B335</f>
        <v>0</v>
      </c>
      <c r="D536" s="131">
        <f>PAS!C335</f>
        <v>0</v>
      </c>
      <c r="E536" s="131">
        <f>PAS!D335</f>
        <v>0</v>
      </c>
      <c r="F536" s="131">
        <f>PAS!E335</f>
        <v>0</v>
      </c>
      <c r="G536" s="131">
        <f>PAS!F335</f>
        <v>0</v>
      </c>
      <c r="H536" s="131">
        <f>PAS!G335</f>
        <v>0</v>
      </c>
      <c r="I536" s="131">
        <f>PAS!H335</f>
        <v>0</v>
      </c>
      <c r="J536" s="131">
        <f>PAS!I335</f>
        <v>0</v>
      </c>
      <c r="K536" s="131">
        <f>PAS!J335</f>
        <v>0</v>
      </c>
      <c r="L536" s="131">
        <f>PAS!K335</f>
        <v>0</v>
      </c>
      <c r="M536" s="131">
        <f>PAS!L335</f>
        <v>0</v>
      </c>
    </row>
    <row r="537" spans="2:13" ht="14.25" hidden="1">
      <c r="B537" s="131">
        <f>PAS!A336</f>
        <v>0</v>
      </c>
      <c r="C537" s="131">
        <f>PAS!B336</f>
        <v>0</v>
      </c>
      <c r="D537" s="131">
        <f>PAS!C336</f>
        <v>0</v>
      </c>
      <c r="E537" s="131">
        <f>PAS!D336</f>
        <v>0</v>
      </c>
      <c r="F537" s="131">
        <f>PAS!E336</f>
        <v>0</v>
      </c>
      <c r="G537" s="131">
        <f>PAS!F336</f>
        <v>0</v>
      </c>
      <c r="H537" s="131">
        <f>PAS!G336</f>
        <v>0</v>
      </c>
      <c r="I537" s="131">
        <f>PAS!H336</f>
        <v>0</v>
      </c>
      <c r="J537" s="131">
        <f>PAS!I336</f>
        <v>0</v>
      </c>
      <c r="K537" s="131">
        <f>PAS!J336</f>
        <v>0</v>
      </c>
      <c r="L537" s="131">
        <f>PAS!K336</f>
        <v>0</v>
      </c>
      <c r="M537" s="131">
        <f>PAS!L336</f>
        <v>0</v>
      </c>
    </row>
    <row r="538" spans="2:13" ht="14.25" hidden="1">
      <c r="B538" s="131">
        <f>PAS!A337</f>
        <v>0</v>
      </c>
      <c r="C538" s="131">
        <f>PAS!B337</f>
        <v>0</v>
      </c>
      <c r="D538" s="131">
        <f>PAS!C337</f>
        <v>0</v>
      </c>
      <c r="E538" s="131">
        <f>PAS!D337</f>
        <v>0</v>
      </c>
      <c r="F538" s="131">
        <f>PAS!E337</f>
        <v>0</v>
      </c>
      <c r="G538" s="131">
        <f>PAS!F337</f>
        <v>0</v>
      </c>
      <c r="H538" s="131">
        <f>PAS!G337</f>
        <v>0</v>
      </c>
      <c r="I538" s="131">
        <f>PAS!H337</f>
        <v>0</v>
      </c>
      <c r="J538" s="131">
        <f>PAS!I337</f>
        <v>0</v>
      </c>
      <c r="K538" s="131">
        <f>PAS!J337</f>
        <v>0</v>
      </c>
      <c r="L538" s="131">
        <f>PAS!K337</f>
        <v>0</v>
      </c>
      <c r="M538" s="131">
        <f>PAS!L337</f>
        <v>0</v>
      </c>
    </row>
    <row r="539" spans="2:13" ht="14.25" hidden="1">
      <c r="B539" s="131">
        <f>PAS!A338</f>
        <v>0</v>
      </c>
      <c r="C539" s="131">
        <f>PAS!B338</f>
        <v>0</v>
      </c>
      <c r="D539" s="131">
        <f>PAS!C338</f>
        <v>0</v>
      </c>
      <c r="E539" s="131">
        <f>PAS!D338</f>
        <v>0</v>
      </c>
      <c r="F539" s="131">
        <f>PAS!E338</f>
        <v>0</v>
      </c>
      <c r="G539" s="131">
        <f>PAS!F338</f>
        <v>0</v>
      </c>
      <c r="H539" s="131">
        <f>PAS!G338</f>
        <v>0</v>
      </c>
      <c r="I539" s="131">
        <f>PAS!H338</f>
        <v>0</v>
      </c>
      <c r="J539" s="131">
        <f>PAS!I338</f>
        <v>0</v>
      </c>
      <c r="K539" s="131">
        <f>PAS!J338</f>
        <v>0</v>
      </c>
      <c r="L539" s="131">
        <f>PAS!K338</f>
        <v>0</v>
      </c>
      <c r="M539" s="131">
        <f>PAS!L338</f>
        <v>0</v>
      </c>
    </row>
    <row r="540" spans="2:13" ht="14.25" hidden="1">
      <c r="B540" s="131">
        <f>PAS!A339</f>
        <v>0</v>
      </c>
      <c r="C540" s="131">
        <f>PAS!B339</f>
        <v>0</v>
      </c>
      <c r="D540" s="131">
        <f>PAS!C339</f>
        <v>0</v>
      </c>
      <c r="E540" s="131">
        <f>PAS!D339</f>
        <v>0</v>
      </c>
      <c r="F540" s="131">
        <f>PAS!E339</f>
        <v>0</v>
      </c>
      <c r="G540" s="131">
        <f>PAS!F339</f>
        <v>0</v>
      </c>
      <c r="H540" s="131">
        <f>PAS!G339</f>
        <v>0</v>
      </c>
      <c r="I540" s="131">
        <f>PAS!H339</f>
        <v>0</v>
      </c>
      <c r="J540" s="131">
        <f>PAS!I339</f>
        <v>0</v>
      </c>
      <c r="K540" s="131">
        <f>PAS!J339</f>
        <v>0</v>
      </c>
      <c r="L540" s="131">
        <f>PAS!K339</f>
        <v>0</v>
      </c>
      <c r="M540" s="131">
        <f>PAS!L339</f>
        <v>0</v>
      </c>
    </row>
    <row r="541" spans="2:13" ht="14.25" hidden="1">
      <c r="B541" s="131">
        <f>PAS!A340</f>
        <v>0</v>
      </c>
      <c r="C541" s="131">
        <f>PAS!B340</f>
        <v>0</v>
      </c>
      <c r="D541" s="131">
        <f>PAS!C340</f>
        <v>0</v>
      </c>
      <c r="E541" s="131">
        <f>PAS!D340</f>
        <v>0</v>
      </c>
      <c r="F541" s="131">
        <f>PAS!E340</f>
        <v>0</v>
      </c>
      <c r="G541" s="131">
        <f>PAS!F340</f>
        <v>0</v>
      </c>
      <c r="H541" s="131">
        <f>PAS!G340</f>
        <v>0</v>
      </c>
      <c r="I541" s="131">
        <f>PAS!H340</f>
        <v>0</v>
      </c>
      <c r="J541" s="131">
        <f>PAS!I340</f>
        <v>0</v>
      </c>
      <c r="K541" s="131">
        <f>PAS!J340</f>
        <v>0</v>
      </c>
      <c r="L541" s="131">
        <f>PAS!K340</f>
        <v>0</v>
      </c>
      <c r="M541" s="131">
        <f>PAS!L340</f>
        <v>0</v>
      </c>
    </row>
    <row r="542" spans="2:13" ht="14.25" hidden="1">
      <c r="B542" s="131">
        <f>PAS!A341</f>
        <v>0</v>
      </c>
      <c r="C542" s="131">
        <f>PAS!B341</f>
        <v>0</v>
      </c>
      <c r="D542" s="131">
        <f>PAS!C341</f>
        <v>0</v>
      </c>
      <c r="E542" s="131">
        <f>PAS!D341</f>
        <v>0</v>
      </c>
      <c r="F542" s="131">
        <f>PAS!E341</f>
        <v>0</v>
      </c>
      <c r="G542" s="131">
        <f>PAS!F341</f>
        <v>0</v>
      </c>
      <c r="H542" s="131">
        <f>PAS!G341</f>
        <v>0</v>
      </c>
      <c r="I542" s="131">
        <f>PAS!H341</f>
        <v>0</v>
      </c>
      <c r="J542" s="131">
        <f>PAS!I341</f>
        <v>0</v>
      </c>
      <c r="K542" s="131">
        <f>PAS!J341</f>
        <v>0</v>
      </c>
      <c r="L542" s="131">
        <f>PAS!K341</f>
        <v>0</v>
      </c>
      <c r="M542" s="131">
        <f>PAS!L341</f>
        <v>0</v>
      </c>
    </row>
    <row r="543" spans="2:13" ht="14.25" hidden="1">
      <c r="B543" s="131">
        <f>PAS!A342</f>
        <v>0</v>
      </c>
      <c r="C543" s="131">
        <f>PAS!B342</f>
        <v>0</v>
      </c>
      <c r="D543" s="131">
        <f>PAS!C342</f>
        <v>0</v>
      </c>
      <c r="E543" s="131">
        <f>PAS!D342</f>
        <v>0</v>
      </c>
      <c r="F543" s="131">
        <f>PAS!E342</f>
        <v>0</v>
      </c>
      <c r="G543" s="131">
        <f>PAS!F342</f>
        <v>0</v>
      </c>
      <c r="H543" s="131">
        <f>PAS!G342</f>
        <v>0</v>
      </c>
      <c r="I543" s="131">
        <f>PAS!H342</f>
        <v>0</v>
      </c>
      <c r="J543" s="131">
        <f>PAS!I342</f>
        <v>0</v>
      </c>
      <c r="K543" s="131">
        <f>PAS!J342</f>
        <v>0</v>
      </c>
      <c r="L543" s="131">
        <f>PAS!K342</f>
        <v>0</v>
      </c>
      <c r="M543" s="131">
        <f>PAS!L342</f>
        <v>0</v>
      </c>
    </row>
    <row r="544" spans="2:13" ht="14.25" hidden="1">
      <c r="B544" s="131">
        <f>PAS!A343</f>
        <v>0</v>
      </c>
      <c r="C544" s="131">
        <f>PAS!B343</f>
        <v>0</v>
      </c>
      <c r="D544" s="131">
        <f>PAS!C343</f>
        <v>0</v>
      </c>
      <c r="E544" s="131">
        <f>PAS!D343</f>
        <v>0</v>
      </c>
      <c r="F544" s="131">
        <f>PAS!E343</f>
        <v>0</v>
      </c>
      <c r="G544" s="131">
        <f>PAS!F343</f>
        <v>0</v>
      </c>
      <c r="H544" s="131">
        <f>PAS!G343</f>
        <v>0</v>
      </c>
      <c r="I544" s="131">
        <f>PAS!H343</f>
        <v>0</v>
      </c>
      <c r="J544" s="131">
        <f>PAS!I343</f>
        <v>0</v>
      </c>
      <c r="K544" s="131">
        <f>PAS!J343</f>
        <v>0</v>
      </c>
      <c r="L544" s="131">
        <f>PAS!K343</f>
        <v>0</v>
      </c>
      <c r="M544" s="131">
        <f>PAS!L343</f>
        <v>0</v>
      </c>
    </row>
    <row r="545" spans="2:13" ht="14.25" hidden="1">
      <c r="B545" s="131">
        <f>PAS!A344</f>
        <v>0</v>
      </c>
      <c r="C545" s="131">
        <f>PAS!B344</f>
        <v>0</v>
      </c>
      <c r="D545" s="131">
        <f>PAS!C344</f>
        <v>0</v>
      </c>
      <c r="E545" s="131">
        <f>PAS!D344</f>
        <v>0</v>
      </c>
      <c r="F545" s="131">
        <f>PAS!E344</f>
        <v>0</v>
      </c>
      <c r="G545" s="131">
        <f>PAS!F344</f>
        <v>0</v>
      </c>
      <c r="H545" s="131">
        <f>PAS!G344</f>
        <v>0</v>
      </c>
      <c r="I545" s="131">
        <f>PAS!H344</f>
        <v>0</v>
      </c>
      <c r="J545" s="131">
        <f>PAS!I344</f>
        <v>0</v>
      </c>
      <c r="K545" s="131">
        <f>PAS!J344</f>
        <v>0</v>
      </c>
      <c r="L545" s="131">
        <f>PAS!K344</f>
        <v>0</v>
      </c>
      <c r="M545" s="131">
        <f>PAS!L344</f>
        <v>0</v>
      </c>
    </row>
    <row r="546" spans="2:13" ht="14.25" hidden="1">
      <c r="B546" s="131">
        <f>PAS!A345</f>
        <v>0</v>
      </c>
      <c r="C546" s="131">
        <f>PAS!B345</f>
        <v>0</v>
      </c>
      <c r="D546" s="131">
        <f>PAS!C345</f>
        <v>0</v>
      </c>
      <c r="E546" s="131">
        <f>PAS!D345</f>
        <v>0</v>
      </c>
      <c r="F546" s="131">
        <f>PAS!E345</f>
        <v>0</v>
      </c>
      <c r="G546" s="131">
        <f>PAS!F345</f>
        <v>0</v>
      </c>
      <c r="H546" s="131">
        <f>PAS!G345</f>
        <v>0</v>
      </c>
      <c r="I546" s="131">
        <f>PAS!H345</f>
        <v>0</v>
      </c>
      <c r="J546" s="131">
        <f>PAS!I345</f>
        <v>0</v>
      </c>
      <c r="K546" s="131">
        <f>PAS!J345</f>
        <v>0</v>
      </c>
      <c r="L546" s="131">
        <f>PAS!K345</f>
        <v>0</v>
      </c>
      <c r="M546" s="131">
        <f>PAS!L345</f>
        <v>0</v>
      </c>
    </row>
    <row r="547" spans="2:13" ht="14.25" hidden="1">
      <c r="B547" s="131">
        <f>PAS!A346</f>
        <v>0</v>
      </c>
      <c r="C547" s="131">
        <f>PAS!B346</f>
        <v>0</v>
      </c>
      <c r="D547" s="131">
        <f>PAS!C346</f>
        <v>0</v>
      </c>
      <c r="E547" s="131">
        <f>PAS!D346</f>
        <v>0</v>
      </c>
      <c r="F547" s="131">
        <f>PAS!E346</f>
        <v>0</v>
      </c>
      <c r="G547" s="131">
        <f>PAS!F346</f>
        <v>0</v>
      </c>
      <c r="H547" s="131">
        <f>PAS!G346</f>
        <v>0</v>
      </c>
      <c r="I547" s="131">
        <f>PAS!H346</f>
        <v>0</v>
      </c>
      <c r="J547" s="131">
        <f>PAS!I346</f>
        <v>0</v>
      </c>
      <c r="K547" s="131">
        <f>PAS!J346</f>
        <v>0</v>
      </c>
      <c r="L547" s="131">
        <f>PAS!K346</f>
        <v>0</v>
      </c>
      <c r="M547" s="131">
        <f>PAS!L346</f>
        <v>0</v>
      </c>
    </row>
    <row r="548" spans="2:13" ht="14.25" hidden="1">
      <c r="B548" s="131">
        <f>PAS!A347</f>
        <v>0</v>
      </c>
      <c r="C548" s="131">
        <f>PAS!B347</f>
        <v>0</v>
      </c>
      <c r="D548" s="131">
        <f>PAS!C347</f>
        <v>0</v>
      </c>
      <c r="E548" s="131">
        <f>PAS!D347</f>
        <v>0</v>
      </c>
      <c r="F548" s="131">
        <f>PAS!E347</f>
        <v>0</v>
      </c>
      <c r="G548" s="131">
        <f>PAS!F347</f>
        <v>0</v>
      </c>
      <c r="H548" s="131">
        <f>PAS!G347</f>
        <v>0</v>
      </c>
      <c r="I548" s="131">
        <f>PAS!H347</f>
        <v>0</v>
      </c>
      <c r="J548" s="131">
        <f>PAS!I347</f>
        <v>0</v>
      </c>
      <c r="K548" s="131">
        <f>PAS!J347</f>
        <v>0</v>
      </c>
      <c r="L548" s="131">
        <f>PAS!K347</f>
        <v>0</v>
      </c>
      <c r="M548" s="131">
        <f>PAS!L347</f>
        <v>0</v>
      </c>
    </row>
    <row r="549" spans="2:13" ht="14.25" hidden="1">
      <c r="B549" s="131">
        <f>PAS!A348</f>
        <v>0</v>
      </c>
      <c r="C549" s="131">
        <f>PAS!B348</f>
        <v>0</v>
      </c>
      <c r="D549" s="131">
        <f>PAS!C348</f>
        <v>0</v>
      </c>
      <c r="E549" s="131">
        <f>PAS!D348</f>
        <v>0</v>
      </c>
      <c r="F549" s="131">
        <f>PAS!E348</f>
        <v>0</v>
      </c>
      <c r="G549" s="131">
        <f>PAS!F348</f>
        <v>0</v>
      </c>
      <c r="H549" s="131">
        <f>PAS!G348</f>
        <v>0</v>
      </c>
      <c r="I549" s="131">
        <f>PAS!H348</f>
        <v>0</v>
      </c>
      <c r="J549" s="131">
        <f>PAS!I348</f>
        <v>0</v>
      </c>
      <c r="K549" s="131">
        <f>PAS!J348</f>
        <v>0</v>
      </c>
      <c r="L549" s="131">
        <f>PAS!K348</f>
        <v>0</v>
      </c>
      <c r="M549" s="131">
        <f>PAS!L348</f>
        <v>0</v>
      </c>
    </row>
    <row r="550" spans="2:13" ht="14.25" hidden="1">
      <c r="B550" s="131">
        <f>PAS!A349</f>
        <v>0</v>
      </c>
      <c r="C550" s="131">
        <f>PAS!B349</f>
        <v>0</v>
      </c>
      <c r="D550" s="131">
        <f>PAS!C349</f>
        <v>0</v>
      </c>
      <c r="E550" s="131">
        <f>PAS!D349</f>
        <v>0</v>
      </c>
      <c r="F550" s="131">
        <f>PAS!E349</f>
        <v>0</v>
      </c>
      <c r="G550" s="131">
        <f>PAS!F349</f>
        <v>0</v>
      </c>
      <c r="H550" s="131">
        <f>PAS!G349</f>
        <v>0</v>
      </c>
      <c r="I550" s="131">
        <f>PAS!H349</f>
        <v>0</v>
      </c>
      <c r="J550" s="131">
        <f>PAS!I349</f>
        <v>0</v>
      </c>
      <c r="K550" s="131">
        <f>PAS!J349</f>
        <v>0</v>
      </c>
      <c r="L550" s="131">
        <f>PAS!K349</f>
        <v>0</v>
      </c>
      <c r="M550" s="131">
        <f>PAS!L349</f>
        <v>0</v>
      </c>
    </row>
    <row r="551" spans="2:13" ht="14.25" hidden="1">
      <c r="B551" s="131">
        <f>PAS!A350</f>
        <v>0</v>
      </c>
      <c r="C551" s="131">
        <f>PAS!B350</f>
        <v>0</v>
      </c>
      <c r="D551" s="131">
        <f>PAS!C350</f>
        <v>0</v>
      </c>
      <c r="E551" s="131">
        <f>PAS!D350</f>
        <v>0</v>
      </c>
      <c r="F551" s="131">
        <f>PAS!E350</f>
        <v>0</v>
      </c>
      <c r="G551" s="131">
        <f>PAS!F350</f>
        <v>0</v>
      </c>
      <c r="H551" s="131">
        <f>PAS!G350</f>
        <v>0</v>
      </c>
      <c r="I551" s="131">
        <f>PAS!H350</f>
        <v>0</v>
      </c>
      <c r="J551" s="131">
        <f>PAS!I350</f>
        <v>0</v>
      </c>
      <c r="K551" s="131">
        <f>PAS!J350</f>
        <v>0</v>
      </c>
      <c r="L551" s="131">
        <f>PAS!K350</f>
        <v>0</v>
      </c>
      <c r="M551" s="131">
        <f>PAS!L350</f>
        <v>0</v>
      </c>
    </row>
    <row r="552" spans="2:13" ht="14.25" hidden="1">
      <c r="B552" s="131">
        <f>PAS!A351</f>
        <v>0</v>
      </c>
      <c r="C552" s="131">
        <f>PAS!B351</f>
        <v>0</v>
      </c>
      <c r="D552" s="131">
        <f>PAS!C351</f>
        <v>0</v>
      </c>
      <c r="E552" s="131">
        <f>PAS!D351</f>
        <v>0</v>
      </c>
      <c r="F552" s="131">
        <f>PAS!E351</f>
        <v>0</v>
      </c>
      <c r="G552" s="131">
        <f>PAS!F351</f>
        <v>0</v>
      </c>
      <c r="H552" s="131">
        <f>PAS!G351</f>
        <v>0</v>
      </c>
      <c r="I552" s="131">
        <f>PAS!H351</f>
        <v>0</v>
      </c>
      <c r="J552" s="131">
        <f>PAS!I351</f>
        <v>0</v>
      </c>
      <c r="K552" s="131">
        <f>PAS!J351</f>
        <v>0</v>
      </c>
      <c r="L552" s="131">
        <f>PAS!K351</f>
        <v>0</v>
      </c>
      <c r="M552" s="131">
        <f>PAS!L351</f>
        <v>0</v>
      </c>
    </row>
    <row r="553" spans="2:13" ht="14.25" hidden="1">
      <c r="B553" s="131">
        <f>PAS!A352</f>
        <v>0</v>
      </c>
      <c r="C553" s="131">
        <f>PAS!B352</f>
        <v>0</v>
      </c>
      <c r="D553" s="131">
        <f>PAS!C352</f>
        <v>0</v>
      </c>
      <c r="E553" s="131">
        <f>PAS!D352</f>
        <v>0</v>
      </c>
      <c r="F553" s="131">
        <f>PAS!E352</f>
        <v>0</v>
      </c>
      <c r="G553" s="131">
        <f>PAS!F352</f>
        <v>0</v>
      </c>
      <c r="H553" s="131">
        <f>PAS!G352</f>
        <v>0</v>
      </c>
      <c r="I553" s="131">
        <f>PAS!H352</f>
        <v>0</v>
      </c>
      <c r="J553" s="131">
        <f>PAS!I352</f>
        <v>0</v>
      </c>
      <c r="K553" s="131">
        <f>PAS!J352</f>
        <v>0</v>
      </c>
      <c r="L553" s="131">
        <f>PAS!K352</f>
        <v>0</v>
      </c>
      <c r="M553" s="131">
        <f>PAS!L352</f>
        <v>0</v>
      </c>
    </row>
    <row r="554" spans="2:13" ht="14.25" hidden="1">
      <c r="B554" s="131">
        <f>PAS!A353</f>
        <v>0</v>
      </c>
      <c r="C554" s="131">
        <f>PAS!B353</f>
        <v>0</v>
      </c>
      <c r="D554" s="131">
        <f>PAS!C353</f>
        <v>0</v>
      </c>
      <c r="E554" s="131">
        <f>PAS!D353</f>
        <v>0</v>
      </c>
      <c r="F554" s="131">
        <f>PAS!E353</f>
        <v>0</v>
      </c>
      <c r="G554" s="131">
        <f>PAS!F353</f>
        <v>0</v>
      </c>
      <c r="H554" s="131">
        <f>PAS!G353</f>
        <v>0</v>
      </c>
      <c r="I554" s="131">
        <f>PAS!H353</f>
        <v>0</v>
      </c>
      <c r="J554" s="131">
        <f>PAS!I353</f>
        <v>0</v>
      </c>
      <c r="K554" s="131">
        <f>PAS!J353</f>
        <v>0</v>
      </c>
      <c r="L554" s="131">
        <f>PAS!K353</f>
        <v>0</v>
      </c>
      <c r="M554" s="131">
        <f>PAS!L353</f>
        <v>0</v>
      </c>
    </row>
    <row r="555" spans="2:13" ht="14.25" hidden="1">
      <c r="B555" s="131">
        <f>PAS!A354</f>
        <v>0</v>
      </c>
      <c r="C555" s="131">
        <f>PAS!B354</f>
        <v>0</v>
      </c>
      <c r="D555" s="131">
        <f>PAS!C354</f>
        <v>0</v>
      </c>
      <c r="E555" s="131">
        <f>PAS!D354</f>
        <v>0</v>
      </c>
      <c r="F555" s="131">
        <f>PAS!E354</f>
        <v>0</v>
      </c>
      <c r="G555" s="131">
        <f>PAS!F354</f>
        <v>0</v>
      </c>
      <c r="H555" s="131">
        <f>PAS!G354</f>
        <v>0</v>
      </c>
      <c r="I555" s="131">
        <f>PAS!H354</f>
        <v>0</v>
      </c>
      <c r="J555" s="131">
        <f>PAS!I354</f>
        <v>0</v>
      </c>
      <c r="K555" s="131">
        <f>PAS!J354</f>
        <v>0</v>
      </c>
      <c r="L555" s="131">
        <f>PAS!K354</f>
        <v>0</v>
      </c>
      <c r="M555" s="131">
        <f>PAS!L354</f>
        <v>0</v>
      </c>
    </row>
    <row r="556" spans="2:13" ht="14.25" hidden="1">
      <c r="B556" s="131">
        <f>PAS!A355</f>
        <v>0</v>
      </c>
      <c r="C556" s="131">
        <f>PAS!B355</f>
        <v>0</v>
      </c>
      <c r="D556" s="131">
        <f>PAS!C355</f>
        <v>0</v>
      </c>
      <c r="E556" s="131">
        <f>PAS!D355</f>
        <v>0</v>
      </c>
      <c r="F556" s="131">
        <f>PAS!E355</f>
        <v>0</v>
      </c>
      <c r="G556" s="131">
        <f>PAS!F355</f>
        <v>0</v>
      </c>
      <c r="H556" s="131">
        <f>PAS!G355</f>
        <v>0</v>
      </c>
      <c r="I556" s="131">
        <f>PAS!H355</f>
        <v>0</v>
      </c>
      <c r="J556" s="131">
        <f>PAS!I355</f>
        <v>0</v>
      </c>
      <c r="K556" s="131">
        <f>PAS!J355</f>
        <v>0</v>
      </c>
      <c r="L556" s="131">
        <f>PAS!K355</f>
        <v>0</v>
      </c>
      <c r="M556" s="131">
        <f>PAS!L355</f>
        <v>0</v>
      </c>
    </row>
    <row r="557" spans="2:13" ht="14.25" hidden="1">
      <c r="B557" s="131">
        <f>PAS!A356</f>
        <v>0</v>
      </c>
      <c r="C557" s="131">
        <f>PAS!B356</f>
        <v>0</v>
      </c>
      <c r="D557" s="131">
        <f>PAS!C356</f>
        <v>0</v>
      </c>
      <c r="E557" s="131">
        <f>PAS!D356</f>
        <v>0</v>
      </c>
      <c r="F557" s="131">
        <f>PAS!E356</f>
        <v>0</v>
      </c>
      <c r="G557" s="131">
        <f>PAS!F356</f>
        <v>0</v>
      </c>
      <c r="H557" s="131">
        <f>PAS!G356</f>
        <v>0</v>
      </c>
      <c r="I557" s="131">
        <f>PAS!H356</f>
        <v>0</v>
      </c>
      <c r="J557" s="131">
        <f>PAS!I356</f>
        <v>0</v>
      </c>
      <c r="K557" s="131">
        <f>PAS!J356</f>
        <v>0</v>
      </c>
      <c r="L557" s="131">
        <f>PAS!K356</f>
        <v>0</v>
      </c>
      <c r="M557" s="131">
        <f>PAS!L356</f>
        <v>0</v>
      </c>
    </row>
    <row r="558" spans="2:13" ht="14.25" hidden="1">
      <c r="B558" s="131">
        <f>PAS!A357</f>
        <v>0</v>
      </c>
      <c r="C558" s="131">
        <f>PAS!B357</f>
        <v>0</v>
      </c>
      <c r="D558" s="131">
        <f>PAS!C357</f>
        <v>0</v>
      </c>
      <c r="E558" s="131">
        <f>PAS!D357</f>
        <v>0</v>
      </c>
      <c r="F558" s="131">
        <f>PAS!E357</f>
        <v>0</v>
      </c>
      <c r="G558" s="131">
        <f>PAS!F357</f>
        <v>0</v>
      </c>
      <c r="H558" s="131">
        <f>PAS!G357</f>
        <v>0</v>
      </c>
      <c r="I558" s="131">
        <f>PAS!H357</f>
        <v>0</v>
      </c>
      <c r="J558" s="131">
        <f>PAS!I357</f>
        <v>0</v>
      </c>
      <c r="K558" s="131">
        <f>PAS!J357</f>
        <v>0</v>
      </c>
      <c r="L558" s="131">
        <f>PAS!K357</f>
        <v>0</v>
      </c>
      <c r="M558" s="131">
        <f>PAS!L357</f>
        <v>0</v>
      </c>
    </row>
    <row r="559" spans="2:13" ht="14.25" hidden="1">
      <c r="B559" s="131">
        <f>PAS!A358</f>
        <v>0</v>
      </c>
      <c r="C559" s="131">
        <f>PAS!B358</f>
        <v>0</v>
      </c>
      <c r="D559" s="131">
        <f>PAS!C358</f>
        <v>0</v>
      </c>
      <c r="E559" s="131">
        <f>PAS!D358</f>
        <v>0</v>
      </c>
      <c r="F559" s="131">
        <f>PAS!E358</f>
        <v>0</v>
      </c>
      <c r="G559" s="131">
        <f>PAS!F358</f>
        <v>0</v>
      </c>
      <c r="H559" s="131">
        <f>PAS!G358</f>
        <v>0</v>
      </c>
      <c r="I559" s="131">
        <f>PAS!H358</f>
        <v>0</v>
      </c>
      <c r="J559" s="131">
        <f>PAS!I358</f>
        <v>0</v>
      </c>
      <c r="K559" s="131">
        <f>PAS!J358</f>
        <v>0</v>
      </c>
      <c r="L559" s="131">
        <f>PAS!K358</f>
        <v>0</v>
      </c>
      <c r="M559" s="131">
        <f>PAS!L358</f>
        <v>0</v>
      </c>
    </row>
    <row r="560" spans="2:13" ht="14.25" hidden="1">
      <c r="B560" s="131">
        <f>PAS!A359</f>
        <v>0</v>
      </c>
      <c r="C560" s="131">
        <f>PAS!B359</f>
        <v>0</v>
      </c>
      <c r="D560" s="131">
        <f>PAS!C359</f>
        <v>0</v>
      </c>
      <c r="E560" s="131">
        <f>PAS!D359</f>
        <v>0</v>
      </c>
      <c r="F560" s="131">
        <f>PAS!E359</f>
        <v>0</v>
      </c>
      <c r="G560" s="131">
        <f>PAS!F359</f>
        <v>0</v>
      </c>
      <c r="H560" s="131">
        <f>PAS!G359</f>
        <v>0</v>
      </c>
      <c r="I560" s="131">
        <f>PAS!H359</f>
        <v>0</v>
      </c>
      <c r="J560" s="131">
        <f>PAS!I359</f>
        <v>0</v>
      </c>
      <c r="K560" s="131">
        <f>PAS!J359</f>
        <v>0</v>
      </c>
      <c r="L560" s="131">
        <f>PAS!K359</f>
        <v>0</v>
      </c>
      <c r="M560" s="131">
        <f>PAS!L359</f>
        <v>0</v>
      </c>
    </row>
    <row r="561" spans="2:13" ht="14.25" hidden="1">
      <c r="B561" s="131">
        <f>PAS!A360</f>
        <v>0</v>
      </c>
      <c r="C561" s="131">
        <f>PAS!B360</f>
        <v>0</v>
      </c>
      <c r="D561" s="131">
        <f>PAS!C360</f>
        <v>0</v>
      </c>
      <c r="E561" s="131">
        <f>PAS!D360</f>
        <v>0</v>
      </c>
      <c r="F561" s="131">
        <f>PAS!E360</f>
        <v>0</v>
      </c>
      <c r="G561" s="131">
        <f>PAS!F360</f>
        <v>0</v>
      </c>
      <c r="H561" s="131">
        <f>PAS!G360</f>
        <v>0</v>
      </c>
      <c r="I561" s="131">
        <f>PAS!H360</f>
        <v>0</v>
      </c>
      <c r="J561" s="131">
        <f>PAS!I360</f>
        <v>0</v>
      </c>
      <c r="K561" s="131">
        <f>PAS!J360</f>
        <v>0</v>
      </c>
      <c r="L561" s="131">
        <f>PAS!K360</f>
        <v>0</v>
      </c>
      <c r="M561" s="131">
        <f>PAS!L360</f>
        <v>0</v>
      </c>
    </row>
    <row r="562" spans="2:13" ht="14.25" hidden="1">
      <c r="B562" s="131">
        <f>PAS!A361</f>
        <v>0</v>
      </c>
      <c r="C562" s="131">
        <f>PAS!B361</f>
        <v>0</v>
      </c>
      <c r="D562" s="131">
        <f>PAS!C361</f>
        <v>0</v>
      </c>
      <c r="E562" s="131">
        <f>PAS!D361</f>
        <v>0</v>
      </c>
      <c r="F562" s="131">
        <f>PAS!E361</f>
        <v>0</v>
      </c>
      <c r="G562" s="131">
        <f>PAS!F361</f>
        <v>0</v>
      </c>
      <c r="H562" s="131">
        <f>PAS!G361</f>
        <v>0</v>
      </c>
      <c r="I562" s="131">
        <f>PAS!H361</f>
        <v>0</v>
      </c>
      <c r="J562" s="131">
        <f>PAS!I361</f>
        <v>0</v>
      </c>
      <c r="K562" s="131">
        <f>PAS!J361</f>
        <v>0</v>
      </c>
      <c r="L562" s="131">
        <f>PAS!K361</f>
        <v>0</v>
      </c>
      <c r="M562" s="131">
        <f>PAS!L361</f>
        <v>0</v>
      </c>
    </row>
    <row r="563" spans="2:13" ht="14.25" hidden="1">
      <c r="B563" s="131">
        <f>PAS!A362</f>
        <v>0</v>
      </c>
      <c r="C563" s="131">
        <f>PAS!B362</f>
        <v>0</v>
      </c>
      <c r="D563" s="131">
        <f>PAS!C362</f>
        <v>0</v>
      </c>
      <c r="E563" s="131">
        <f>PAS!D362</f>
        <v>0</v>
      </c>
      <c r="F563" s="131">
        <f>PAS!E362</f>
        <v>0</v>
      </c>
      <c r="G563" s="131">
        <f>PAS!F362</f>
        <v>0</v>
      </c>
      <c r="H563" s="131">
        <f>PAS!G362</f>
        <v>0</v>
      </c>
      <c r="I563" s="131">
        <f>PAS!H362</f>
        <v>0</v>
      </c>
      <c r="J563" s="131">
        <f>PAS!I362</f>
        <v>0</v>
      </c>
      <c r="K563" s="131">
        <f>PAS!J362</f>
        <v>0</v>
      </c>
      <c r="L563" s="131">
        <f>PAS!K362</f>
        <v>0</v>
      </c>
      <c r="M563" s="131">
        <f>PAS!L362</f>
        <v>0</v>
      </c>
    </row>
    <row r="564" spans="2:13" ht="14.25" hidden="1">
      <c r="B564" s="131">
        <f>PAS!A363</f>
        <v>0</v>
      </c>
      <c r="C564" s="131">
        <f>PAS!B363</f>
        <v>0</v>
      </c>
      <c r="D564" s="131">
        <f>PAS!C363</f>
        <v>0</v>
      </c>
      <c r="E564" s="131">
        <f>PAS!D363</f>
        <v>0</v>
      </c>
      <c r="F564" s="131">
        <f>PAS!E363</f>
        <v>0</v>
      </c>
      <c r="G564" s="131">
        <f>PAS!F363</f>
        <v>0</v>
      </c>
      <c r="H564" s="131">
        <f>PAS!G363</f>
        <v>0</v>
      </c>
      <c r="I564" s="131">
        <f>PAS!H363</f>
        <v>0</v>
      </c>
      <c r="J564" s="131">
        <f>PAS!I363</f>
        <v>0</v>
      </c>
      <c r="K564" s="131">
        <f>PAS!J363</f>
        <v>0</v>
      </c>
      <c r="L564" s="131">
        <f>PAS!K363</f>
        <v>0</v>
      </c>
      <c r="M564" s="131">
        <f>PAS!L363</f>
        <v>0</v>
      </c>
    </row>
    <row r="565" spans="2:13" ht="14.25" hidden="1">
      <c r="B565" s="131">
        <f>PAS!A364</f>
        <v>0</v>
      </c>
      <c r="C565" s="131">
        <f>PAS!B364</f>
        <v>0</v>
      </c>
      <c r="D565" s="131">
        <f>PAS!C364</f>
        <v>0</v>
      </c>
      <c r="E565" s="131">
        <f>PAS!D364</f>
        <v>0</v>
      </c>
      <c r="F565" s="131">
        <f>PAS!E364</f>
        <v>0</v>
      </c>
      <c r="G565" s="131">
        <f>PAS!F364</f>
        <v>0</v>
      </c>
      <c r="H565" s="131">
        <f>PAS!G364</f>
        <v>0</v>
      </c>
      <c r="I565" s="131">
        <f>PAS!H364</f>
        <v>0</v>
      </c>
      <c r="J565" s="131">
        <f>PAS!I364</f>
        <v>0</v>
      </c>
      <c r="K565" s="131">
        <f>PAS!J364</f>
        <v>0</v>
      </c>
      <c r="L565" s="131">
        <f>PAS!K364</f>
        <v>0</v>
      </c>
      <c r="M565" s="131">
        <f>PAS!L364</f>
        <v>0</v>
      </c>
    </row>
    <row r="566" spans="2:13" ht="14.25" hidden="1">
      <c r="B566" s="131">
        <f>PAS!A365</f>
        <v>0</v>
      </c>
      <c r="C566" s="131">
        <f>PAS!B365</f>
        <v>0</v>
      </c>
      <c r="D566" s="131">
        <f>PAS!C365</f>
        <v>0</v>
      </c>
      <c r="E566" s="131">
        <f>PAS!D365</f>
        <v>0</v>
      </c>
      <c r="F566" s="131">
        <f>PAS!E365</f>
        <v>0</v>
      </c>
      <c r="G566" s="131">
        <f>PAS!F365</f>
        <v>0</v>
      </c>
      <c r="H566" s="131">
        <f>PAS!G365</f>
        <v>0</v>
      </c>
      <c r="I566" s="131">
        <f>PAS!H365</f>
        <v>0</v>
      </c>
      <c r="J566" s="131">
        <f>PAS!I365</f>
        <v>0</v>
      </c>
      <c r="K566" s="131">
        <f>PAS!J365</f>
        <v>0</v>
      </c>
      <c r="L566" s="131">
        <f>PAS!K365</f>
        <v>0</v>
      </c>
      <c r="M566" s="131">
        <f>PAS!L365</f>
        <v>0</v>
      </c>
    </row>
    <row r="567" spans="2:13" ht="14.25" hidden="1">
      <c r="B567" s="131">
        <f>PAS!A366</f>
        <v>0</v>
      </c>
      <c r="C567" s="131">
        <f>PAS!B366</f>
        <v>0</v>
      </c>
      <c r="D567" s="131">
        <f>PAS!C366</f>
        <v>0</v>
      </c>
      <c r="E567" s="131">
        <f>PAS!D366</f>
        <v>0</v>
      </c>
      <c r="F567" s="131">
        <f>PAS!E366</f>
        <v>0</v>
      </c>
      <c r="G567" s="131">
        <f>PAS!F366</f>
        <v>0</v>
      </c>
      <c r="H567" s="131">
        <f>PAS!G366</f>
        <v>0</v>
      </c>
      <c r="I567" s="131">
        <f>PAS!H366</f>
        <v>0</v>
      </c>
      <c r="J567" s="131">
        <f>PAS!I366</f>
        <v>0</v>
      </c>
      <c r="K567" s="131">
        <f>PAS!J366</f>
        <v>0</v>
      </c>
      <c r="L567" s="131">
        <f>PAS!K366</f>
        <v>0</v>
      </c>
      <c r="M567" s="131">
        <f>PAS!L366</f>
        <v>0</v>
      </c>
    </row>
    <row r="568" spans="2:13" ht="14.25" hidden="1">
      <c r="B568" s="131">
        <f>PAS!A367</f>
        <v>0</v>
      </c>
      <c r="C568" s="131">
        <f>PAS!B367</f>
        <v>0</v>
      </c>
      <c r="D568" s="131">
        <f>PAS!C367</f>
        <v>0</v>
      </c>
      <c r="E568" s="131">
        <f>PAS!D367</f>
        <v>0</v>
      </c>
      <c r="F568" s="131">
        <f>PAS!E367</f>
        <v>0</v>
      </c>
      <c r="G568" s="131">
        <f>PAS!F367</f>
        <v>0</v>
      </c>
      <c r="H568" s="131">
        <f>PAS!G367</f>
        <v>0</v>
      </c>
      <c r="I568" s="131">
        <f>PAS!H367</f>
        <v>0</v>
      </c>
      <c r="J568" s="131">
        <f>PAS!I367</f>
        <v>0</v>
      </c>
      <c r="K568" s="131">
        <f>PAS!J367</f>
        <v>0</v>
      </c>
      <c r="L568" s="131">
        <f>PAS!K367</f>
        <v>0</v>
      </c>
      <c r="M568" s="131">
        <f>PAS!L367</f>
        <v>0</v>
      </c>
    </row>
    <row r="569" spans="2:13" ht="14.25" hidden="1">
      <c r="B569" s="131">
        <f>PAS!A368</f>
        <v>0</v>
      </c>
      <c r="C569" s="131">
        <f>PAS!B368</f>
        <v>0</v>
      </c>
      <c r="D569" s="131">
        <f>PAS!C368</f>
        <v>0</v>
      </c>
      <c r="E569" s="131">
        <f>PAS!D368</f>
        <v>0</v>
      </c>
      <c r="F569" s="131">
        <f>PAS!E368</f>
        <v>0</v>
      </c>
      <c r="G569" s="131">
        <f>PAS!F368</f>
        <v>0</v>
      </c>
      <c r="H569" s="131">
        <f>PAS!G368</f>
        <v>0</v>
      </c>
      <c r="I569" s="131">
        <f>PAS!H368</f>
        <v>0</v>
      </c>
      <c r="J569" s="131">
        <f>PAS!I368</f>
        <v>0</v>
      </c>
      <c r="K569" s="131">
        <f>PAS!J368</f>
        <v>0</v>
      </c>
      <c r="L569" s="131">
        <f>PAS!K368</f>
        <v>0</v>
      </c>
      <c r="M569" s="131">
        <f>PAS!L368</f>
        <v>0</v>
      </c>
    </row>
    <row r="570" spans="2:13" ht="14.25" hidden="1">
      <c r="B570" s="131">
        <f>PAS!A369</f>
        <v>0</v>
      </c>
      <c r="C570" s="131">
        <f>PAS!B369</f>
        <v>0</v>
      </c>
      <c r="D570" s="131">
        <f>PAS!C369</f>
        <v>0</v>
      </c>
      <c r="E570" s="131">
        <f>PAS!D369</f>
        <v>0</v>
      </c>
      <c r="F570" s="131">
        <f>PAS!E369</f>
        <v>0</v>
      </c>
      <c r="G570" s="131">
        <f>PAS!F369</f>
        <v>0</v>
      </c>
      <c r="H570" s="131">
        <f>PAS!G369</f>
        <v>0</v>
      </c>
      <c r="I570" s="131">
        <f>PAS!H369</f>
        <v>0</v>
      </c>
      <c r="J570" s="131">
        <f>PAS!I369</f>
        <v>0</v>
      </c>
      <c r="K570" s="131">
        <f>PAS!J369</f>
        <v>0</v>
      </c>
      <c r="L570" s="131">
        <f>PAS!K369</f>
        <v>0</v>
      </c>
      <c r="M570" s="131">
        <f>PAS!L369</f>
        <v>0</v>
      </c>
    </row>
    <row r="571" spans="2:13" ht="14.25" hidden="1">
      <c r="B571" s="131">
        <f>PAS!A370</f>
        <v>0</v>
      </c>
      <c r="C571" s="131">
        <f>PAS!B370</f>
        <v>0</v>
      </c>
      <c r="D571" s="131">
        <f>PAS!C370</f>
        <v>0</v>
      </c>
      <c r="E571" s="131">
        <f>PAS!D370</f>
        <v>0</v>
      </c>
      <c r="F571" s="131">
        <f>PAS!E370</f>
        <v>0</v>
      </c>
      <c r="G571" s="131">
        <f>PAS!F370</f>
        <v>0</v>
      </c>
      <c r="H571" s="131">
        <f>PAS!G370</f>
        <v>0</v>
      </c>
      <c r="I571" s="131">
        <f>PAS!H370</f>
        <v>0</v>
      </c>
      <c r="J571" s="131">
        <f>PAS!I370</f>
        <v>0</v>
      </c>
      <c r="K571" s="131">
        <f>PAS!J370</f>
        <v>0</v>
      </c>
      <c r="L571" s="131">
        <f>PAS!K370</f>
        <v>0</v>
      </c>
      <c r="M571" s="131">
        <f>PAS!L370</f>
        <v>0</v>
      </c>
    </row>
    <row r="572" spans="2:13" ht="14.25" hidden="1">
      <c r="B572" s="131">
        <f>PAS!A371</f>
        <v>0</v>
      </c>
      <c r="C572" s="131">
        <f>PAS!B371</f>
        <v>0</v>
      </c>
      <c r="D572" s="131">
        <f>PAS!C371</f>
        <v>0</v>
      </c>
      <c r="E572" s="131">
        <f>PAS!D371</f>
        <v>0</v>
      </c>
      <c r="F572" s="131">
        <f>PAS!E371</f>
        <v>0</v>
      </c>
      <c r="G572" s="131">
        <f>PAS!F371</f>
        <v>0</v>
      </c>
      <c r="H572" s="131">
        <f>PAS!G371</f>
        <v>0</v>
      </c>
      <c r="I572" s="131">
        <f>PAS!H371</f>
        <v>0</v>
      </c>
      <c r="J572" s="131">
        <f>PAS!I371</f>
        <v>0</v>
      </c>
      <c r="K572" s="131">
        <f>PAS!J371</f>
        <v>0</v>
      </c>
      <c r="L572" s="131">
        <f>PAS!K371</f>
        <v>0</v>
      </c>
      <c r="M572" s="131">
        <f>PAS!L371</f>
        <v>0</v>
      </c>
    </row>
    <row r="573" spans="2:13" ht="14.25" hidden="1">
      <c r="B573" s="131">
        <f>PAS!A372</f>
        <v>0</v>
      </c>
      <c r="C573" s="131">
        <f>PAS!B372</f>
        <v>0</v>
      </c>
      <c r="D573" s="131">
        <f>PAS!C372</f>
        <v>0</v>
      </c>
      <c r="E573" s="131">
        <f>PAS!D372</f>
        <v>0</v>
      </c>
      <c r="F573" s="131">
        <f>PAS!E372</f>
        <v>0</v>
      </c>
      <c r="G573" s="131">
        <f>PAS!F372</f>
        <v>0</v>
      </c>
      <c r="H573" s="131">
        <f>PAS!G372</f>
        <v>0</v>
      </c>
      <c r="I573" s="131">
        <f>PAS!H372</f>
        <v>0</v>
      </c>
      <c r="J573" s="131">
        <f>PAS!I372</f>
        <v>0</v>
      </c>
      <c r="K573" s="131">
        <f>PAS!J372</f>
        <v>0</v>
      </c>
      <c r="L573" s="131">
        <f>PAS!K372</f>
        <v>0</v>
      </c>
      <c r="M573" s="131">
        <f>PAS!L372</f>
        <v>0</v>
      </c>
    </row>
    <row r="574" spans="2:13" ht="14.25" hidden="1">
      <c r="B574" s="131">
        <f>PAS!A373</f>
        <v>0</v>
      </c>
      <c r="C574" s="131">
        <f>PAS!B373</f>
        <v>0</v>
      </c>
      <c r="D574" s="131">
        <f>PAS!C373</f>
        <v>0</v>
      </c>
      <c r="E574" s="131">
        <f>PAS!D373</f>
        <v>0</v>
      </c>
      <c r="F574" s="131">
        <f>PAS!E373</f>
        <v>0</v>
      </c>
      <c r="G574" s="131">
        <f>PAS!F373</f>
        <v>0</v>
      </c>
      <c r="H574" s="131">
        <f>PAS!G373</f>
        <v>0</v>
      </c>
      <c r="I574" s="131">
        <f>PAS!H373</f>
        <v>0</v>
      </c>
      <c r="J574" s="131">
        <f>PAS!I373</f>
        <v>0</v>
      </c>
      <c r="K574" s="131">
        <f>PAS!J373</f>
        <v>0</v>
      </c>
      <c r="L574" s="131">
        <f>PAS!K373</f>
        <v>0</v>
      </c>
      <c r="M574" s="131">
        <f>PAS!L373</f>
        <v>0</v>
      </c>
    </row>
    <row r="575" spans="2:13" ht="14.25" hidden="1">
      <c r="B575" s="131">
        <f>PAS!A374</f>
        <v>0</v>
      </c>
      <c r="C575" s="131">
        <f>PAS!B374</f>
        <v>0</v>
      </c>
      <c r="D575" s="131">
        <f>PAS!C374</f>
        <v>0</v>
      </c>
      <c r="E575" s="131">
        <f>PAS!D374</f>
        <v>0</v>
      </c>
      <c r="F575" s="131">
        <f>PAS!E374</f>
        <v>0</v>
      </c>
      <c r="G575" s="131">
        <f>PAS!F374</f>
        <v>0</v>
      </c>
      <c r="H575" s="131">
        <f>PAS!G374</f>
        <v>0</v>
      </c>
      <c r="I575" s="131">
        <f>PAS!H374</f>
        <v>0</v>
      </c>
      <c r="J575" s="131">
        <f>PAS!I374</f>
        <v>0</v>
      </c>
      <c r="K575" s="131">
        <f>PAS!J374</f>
        <v>0</v>
      </c>
      <c r="L575" s="131">
        <f>PAS!K374</f>
        <v>0</v>
      </c>
      <c r="M575" s="131">
        <f>PAS!L374</f>
        <v>0</v>
      </c>
    </row>
    <row r="576" spans="2:13" ht="14.25" hidden="1">
      <c r="B576" s="131">
        <f>PAS!A375</f>
        <v>0</v>
      </c>
      <c r="C576" s="131">
        <f>PAS!B375</f>
        <v>0</v>
      </c>
      <c r="D576" s="131">
        <f>PAS!C375</f>
        <v>0</v>
      </c>
      <c r="E576" s="131">
        <f>PAS!D375</f>
        <v>0</v>
      </c>
      <c r="F576" s="131">
        <f>PAS!E375</f>
        <v>0</v>
      </c>
      <c r="G576" s="131">
        <f>PAS!F375</f>
        <v>0</v>
      </c>
      <c r="H576" s="131">
        <f>PAS!G375</f>
        <v>0</v>
      </c>
      <c r="I576" s="131">
        <f>PAS!H375</f>
        <v>0</v>
      </c>
      <c r="J576" s="131">
        <f>PAS!I375</f>
        <v>0</v>
      </c>
      <c r="K576" s="131">
        <f>PAS!J375</f>
        <v>0</v>
      </c>
      <c r="L576" s="131">
        <f>PAS!K375</f>
        <v>0</v>
      </c>
      <c r="M576" s="131">
        <f>PAS!L375</f>
        <v>0</v>
      </c>
    </row>
    <row r="577" spans="2:13" ht="14.25" hidden="1">
      <c r="B577" s="131">
        <f>PAS!A376</f>
        <v>0</v>
      </c>
      <c r="C577" s="131">
        <f>PAS!B376</f>
        <v>0</v>
      </c>
      <c r="D577" s="131">
        <f>PAS!C376</f>
        <v>0</v>
      </c>
      <c r="E577" s="131">
        <f>PAS!D376</f>
        <v>0</v>
      </c>
      <c r="F577" s="131">
        <f>PAS!E376</f>
        <v>0</v>
      </c>
      <c r="G577" s="131">
        <f>PAS!F376</f>
        <v>0</v>
      </c>
      <c r="H577" s="131">
        <f>PAS!G376</f>
        <v>0</v>
      </c>
      <c r="I577" s="131">
        <f>PAS!H376</f>
        <v>0</v>
      </c>
      <c r="J577" s="131">
        <f>PAS!I376</f>
        <v>0</v>
      </c>
      <c r="K577" s="131">
        <f>PAS!J376</f>
        <v>0</v>
      </c>
      <c r="L577" s="131">
        <f>PAS!K376</f>
        <v>0</v>
      </c>
      <c r="M577" s="131">
        <f>PAS!L376</f>
        <v>0</v>
      </c>
    </row>
    <row r="578" spans="2:13" ht="14.25" hidden="1">
      <c r="B578" s="131">
        <f>PAS!A377</f>
        <v>0</v>
      </c>
      <c r="C578" s="131">
        <f>PAS!B377</f>
        <v>0</v>
      </c>
      <c r="D578" s="131">
        <f>PAS!C377</f>
        <v>0</v>
      </c>
      <c r="E578" s="131">
        <f>PAS!D377</f>
        <v>0</v>
      </c>
      <c r="F578" s="131">
        <f>PAS!E377</f>
        <v>0</v>
      </c>
      <c r="G578" s="131">
        <f>PAS!F377</f>
        <v>0</v>
      </c>
      <c r="H578" s="131">
        <f>PAS!G377</f>
        <v>0</v>
      </c>
      <c r="I578" s="131">
        <f>PAS!H377</f>
        <v>0</v>
      </c>
      <c r="J578" s="131">
        <f>PAS!I377</f>
        <v>0</v>
      </c>
      <c r="K578" s="131">
        <f>PAS!J377</f>
        <v>0</v>
      </c>
      <c r="L578" s="131">
        <f>PAS!K377</f>
        <v>0</v>
      </c>
      <c r="M578" s="131">
        <f>PAS!L377</f>
        <v>0</v>
      </c>
    </row>
    <row r="579" spans="2:13" ht="14.25" hidden="1">
      <c r="B579" s="131">
        <f>PAS!A378</f>
        <v>0</v>
      </c>
      <c r="C579" s="131">
        <f>PAS!B378</f>
        <v>0</v>
      </c>
      <c r="D579" s="131">
        <f>PAS!C378</f>
        <v>0</v>
      </c>
      <c r="E579" s="131">
        <f>PAS!D378</f>
        <v>0</v>
      </c>
      <c r="F579" s="131">
        <f>PAS!E378</f>
        <v>0</v>
      </c>
      <c r="G579" s="131">
        <f>PAS!F378</f>
        <v>0</v>
      </c>
      <c r="H579" s="131">
        <f>PAS!G378</f>
        <v>0</v>
      </c>
      <c r="I579" s="131">
        <f>PAS!H378</f>
        <v>0</v>
      </c>
      <c r="J579" s="131">
        <f>PAS!I378</f>
        <v>0</v>
      </c>
      <c r="K579" s="131">
        <f>PAS!J378</f>
        <v>0</v>
      </c>
      <c r="L579" s="131">
        <f>PAS!K378</f>
        <v>0</v>
      </c>
      <c r="M579" s="131">
        <f>PAS!L378</f>
        <v>0</v>
      </c>
    </row>
    <row r="580" spans="2:13" ht="14.25" hidden="1">
      <c r="B580" s="131">
        <f>PAS!A379</f>
        <v>0</v>
      </c>
      <c r="C580" s="131">
        <f>PAS!B379</f>
        <v>0</v>
      </c>
      <c r="D580" s="131">
        <f>PAS!C379</f>
        <v>0</v>
      </c>
      <c r="E580" s="131">
        <f>PAS!D379</f>
        <v>0</v>
      </c>
      <c r="F580" s="131">
        <f>PAS!E379</f>
        <v>0</v>
      </c>
      <c r="G580" s="131">
        <f>PAS!F379</f>
        <v>0</v>
      </c>
      <c r="H580" s="131">
        <f>PAS!G379</f>
        <v>0</v>
      </c>
      <c r="I580" s="131">
        <f>PAS!H379</f>
        <v>0</v>
      </c>
      <c r="J580" s="131">
        <f>PAS!I379</f>
        <v>0</v>
      </c>
      <c r="K580" s="131">
        <f>PAS!J379</f>
        <v>0</v>
      </c>
      <c r="L580" s="131">
        <f>PAS!K379</f>
        <v>0</v>
      </c>
      <c r="M580" s="131">
        <f>PAS!L379</f>
        <v>0</v>
      </c>
    </row>
    <row r="581" spans="2:13" ht="14.25" hidden="1">
      <c r="B581" s="131">
        <f>PAS!A380</f>
        <v>0</v>
      </c>
      <c r="C581" s="131">
        <f>PAS!B380</f>
        <v>0</v>
      </c>
      <c r="D581" s="131">
        <f>PAS!C380</f>
        <v>0</v>
      </c>
      <c r="E581" s="131">
        <f>PAS!D380</f>
        <v>0</v>
      </c>
      <c r="F581" s="131">
        <f>PAS!E380</f>
        <v>0</v>
      </c>
      <c r="G581" s="131">
        <f>PAS!F380</f>
        <v>0</v>
      </c>
      <c r="H581" s="131">
        <f>PAS!G380</f>
        <v>0</v>
      </c>
      <c r="I581" s="131">
        <f>PAS!H380</f>
        <v>0</v>
      </c>
      <c r="J581" s="131">
        <f>PAS!I380</f>
        <v>0</v>
      </c>
      <c r="K581" s="131">
        <f>PAS!J380</f>
        <v>0</v>
      </c>
      <c r="L581" s="131">
        <f>PAS!K380</f>
        <v>0</v>
      </c>
      <c r="M581" s="131">
        <f>PAS!L380</f>
        <v>0</v>
      </c>
    </row>
    <row r="582" spans="2:13" ht="14.25" hidden="1">
      <c r="B582" s="131">
        <f>PAS!A381</f>
        <v>0</v>
      </c>
      <c r="C582" s="131">
        <f>PAS!B381</f>
        <v>0</v>
      </c>
      <c r="D582" s="131">
        <f>PAS!C381</f>
        <v>0</v>
      </c>
      <c r="E582" s="131">
        <f>PAS!D381</f>
        <v>0</v>
      </c>
      <c r="F582" s="131">
        <f>PAS!E381</f>
        <v>0</v>
      </c>
      <c r="G582" s="131">
        <f>PAS!F381</f>
        <v>0</v>
      </c>
      <c r="H582" s="131">
        <f>PAS!G381</f>
        <v>0</v>
      </c>
      <c r="I582" s="131">
        <f>PAS!H381</f>
        <v>0</v>
      </c>
      <c r="J582" s="131">
        <f>PAS!I381</f>
        <v>0</v>
      </c>
      <c r="K582" s="131">
        <f>PAS!J381</f>
        <v>0</v>
      </c>
      <c r="L582" s="131">
        <f>PAS!K381</f>
        <v>0</v>
      </c>
      <c r="M582" s="131">
        <f>PAS!L381</f>
        <v>0</v>
      </c>
    </row>
    <row r="583" spans="2:13" ht="14.25" hidden="1">
      <c r="B583" s="131">
        <f>PAS!A382</f>
        <v>0</v>
      </c>
      <c r="C583" s="131">
        <f>PAS!B382</f>
        <v>0</v>
      </c>
      <c r="D583" s="131">
        <f>PAS!C382</f>
        <v>0</v>
      </c>
      <c r="E583" s="131">
        <f>PAS!D382</f>
        <v>0</v>
      </c>
      <c r="F583" s="131">
        <f>PAS!E382</f>
        <v>0</v>
      </c>
      <c r="G583" s="131">
        <f>PAS!F382</f>
        <v>0</v>
      </c>
      <c r="H583" s="131">
        <f>PAS!G382</f>
        <v>0</v>
      </c>
      <c r="I583" s="131">
        <f>PAS!H382</f>
        <v>0</v>
      </c>
      <c r="J583" s="131">
        <f>PAS!I382</f>
        <v>0</v>
      </c>
      <c r="K583" s="131">
        <f>PAS!J382</f>
        <v>0</v>
      </c>
      <c r="L583" s="131">
        <f>PAS!K382</f>
        <v>0</v>
      </c>
      <c r="M583" s="131">
        <f>PAS!L382</f>
        <v>0</v>
      </c>
    </row>
    <row r="584" spans="2:13" ht="14.25" hidden="1">
      <c r="B584" s="131">
        <f>PAS!A383</f>
        <v>0</v>
      </c>
      <c r="C584" s="131">
        <f>PAS!B383</f>
        <v>0</v>
      </c>
      <c r="D584" s="131">
        <f>PAS!C383</f>
        <v>0</v>
      </c>
      <c r="E584" s="131">
        <f>PAS!D383</f>
        <v>0</v>
      </c>
      <c r="F584" s="131">
        <f>PAS!E383</f>
        <v>0</v>
      </c>
      <c r="G584" s="131">
        <f>PAS!F383</f>
        <v>0</v>
      </c>
      <c r="H584" s="131">
        <f>PAS!G383</f>
        <v>0</v>
      </c>
      <c r="I584" s="131">
        <f>PAS!H383</f>
        <v>0</v>
      </c>
      <c r="J584" s="131">
        <f>PAS!I383</f>
        <v>0</v>
      </c>
      <c r="K584" s="131">
        <f>PAS!J383</f>
        <v>0</v>
      </c>
      <c r="L584" s="131">
        <f>PAS!K383</f>
        <v>0</v>
      </c>
      <c r="M584" s="131">
        <f>PAS!L383</f>
        <v>0</v>
      </c>
    </row>
    <row r="585" spans="2:13" ht="14.25" hidden="1">
      <c r="B585" s="131">
        <f>PAS!A384</f>
        <v>0</v>
      </c>
      <c r="C585" s="131">
        <f>PAS!B384</f>
        <v>0</v>
      </c>
      <c r="D585" s="131">
        <f>PAS!C384</f>
        <v>0</v>
      </c>
      <c r="E585" s="131">
        <f>PAS!D384</f>
        <v>0</v>
      </c>
      <c r="F585" s="131">
        <f>PAS!E384</f>
        <v>0</v>
      </c>
      <c r="G585" s="131">
        <f>PAS!F384</f>
        <v>0</v>
      </c>
      <c r="H585" s="131">
        <f>PAS!G384</f>
        <v>0</v>
      </c>
      <c r="I585" s="131">
        <f>PAS!H384</f>
        <v>0</v>
      </c>
      <c r="J585" s="131">
        <f>PAS!I384</f>
        <v>0</v>
      </c>
      <c r="K585" s="131">
        <f>PAS!J384</f>
        <v>0</v>
      </c>
      <c r="L585" s="131">
        <f>PAS!K384</f>
        <v>0</v>
      </c>
      <c r="M585" s="131">
        <f>PAS!L384</f>
        <v>0</v>
      </c>
    </row>
    <row r="586" spans="2:13" ht="14.25" hidden="1">
      <c r="B586" s="131">
        <f>PAS!A385</f>
        <v>0</v>
      </c>
      <c r="C586" s="131">
        <f>PAS!B385</f>
        <v>0</v>
      </c>
      <c r="D586" s="131">
        <f>PAS!C385</f>
        <v>0</v>
      </c>
      <c r="E586" s="131">
        <f>PAS!D385</f>
        <v>0</v>
      </c>
      <c r="F586" s="131">
        <f>PAS!E385</f>
        <v>0</v>
      </c>
      <c r="G586" s="131">
        <f>PAS!F385</f>
        <v>0</v>
      </c>
      <c r="H586" s="131">
        <f>PAS!G385</f>
        <v>0</v>
      </c>
      <c r="I586" s="131">
        <f>PAS!H385</f>
        <v>0</v>
      </c>
      <c r="J586" s="131">
        <f>PAS!I385</f>
        <v>0</v>
      </c>
      <c r="K586" s="131">
        <f>PAS!J385</f>
        <v>0</v>
      </c>
      <c r="L586" s="131">
        <f>PAS!K385</f>
        <v>0</v>
      </c>
      <c r="M586" s="131">
        <f>PAS!L385</f>
        <v>0</v>
      </c>
    </row>
    <row r="587" spans="2:13" ht="14.25" hidden="1">
      <c r="B587" s="131">
        <f>PAS!A386</f>
        <v>0</v>
      </c>
      <c r="C587" s="131">
        <f>PAS!B386</f>
        <v>0</v>
      </c>
      <c r="D587" s="131">
        <f>PAS!C386</f>
        <v>0</v>
      </c>
      <c r="E587" s="131">
        <f>PAS!D386</f>
        <v>0</v>
      </c>
      <c r="F587" s="131">
        <f>PAS!E386</f>
        <v>0</v>
      </c>
      <c r="G587" s="131">
        <f>PAS!F386</f>
        <v>0</v>
      </c>
      <c r="H587" s="131">
        <f>PAS!G386</f>
        <v>0</v>
      </c>
      <c r="I587" s="131">
        <f>PAS!H386</f>
        <v>0</v>
      </c>
      <c r="J587" s="131">
        <f>PAS!I386</f>
        <v>0</v>
      </c>
      <c r="K587" s="131">
        <f>PAS!J386</f>
        <v>0</v>
      </c>
      <c r="L587" s="131">
        <f>PAS!K386</f>
        <v>0</v>
      </c>
      <c r="M587" s="131">
        <f>PAS!L386</f>
        <v>0</v>
      </c>
    </row>
    <row r="588" spans="2:13" ht="14.25" hidden="1">
      <c r="B588" s="131">
        <f>PAS!A387</f>
        <v>0</v>
      </c>
      <c r="C588" s="131">
        <f>PAS!B387</f>
        <v>0</v>
      </c>
      <c r="D588" s="131">
        <f>PAS!C387</f>
        <v>0</v>
      </c>
      <c r="E588" s="131">
        <f>PAS!D387</f>
        <v>0</v>
      </c>
      <c r="F588" s="131">
        <f>PAS!E387</f>
        <v>0</v>
      </c>
      <c r="G588" s="131">
        <f>PAS!F387</f>
        <v>0</v>
      </c>
      <c r="H588" s="131">
        <f>PAS!G387</f>
        <v>0</v>
      </c>
      <c r="I588" s="131">
        <f>PAS!H387</f>
        <v>0</v>
      </c>
      <c r="J588" s="131">
        <f>PAS!I387</f>
        <v>0</v>
      </c>
      <c r="K588" s="131">
        <f>PAS!J387</f>
        <v>0</v>
      </c>
      <c r="L588" s="131">
        <f>PAS!K387</f>
        <v>0</v>
      </c>
      <c r="M588" s="131">
        <f>PAS!L387</f>
        <v>0</v>
      </c>
    </row>
    <row r="589" spans="2:13" ht="14.25" hidden="1">
      <c r="B589" s="131">
        <f>PAS!A388</f>
        <v>0</v>
      </c>
      <c r="C589" s="131">
        <f>PAS!B388</f>
        <v>0</v>
      </c>
      <c r="D589" s="131">
        <f>PAS!C388</f>
        <v>0</v>
      </c>
      <c r="E589" s="131">
        <f>PAS!D388</f>
        <v>0</v>
      </c>
      <c r="F589" s="131">
        <f>PAS!E388</f>
        <v>0</v>
      </c>
      <c r="G589" s="131">
        <f>PAS!F388</f>
        <v>0</v>
      </c>
      <c r="H589" s="131">
        <f>PAS!G388</f>
        <v>0</v>
      </c>
      <c r="I589" s="131">
        <f>PAS!H388</f>
        <v>0</v>
      </c>
      <c r="J589" s="131">
        <f>PAS!I388</f>
        <v>0</v>
      </c>
      <c r="K589" s="131">
        <f>PAS!J388</f>
        <v>0</v>
      </c>
      <c r="L589" s="131">
        <f>PAS!K388</f>
        <v>0</v>
      </c>
      <c r="M589" s="131">
        <f>PAS!L388</f>
        <v>0</v>
      </c>
    </row>
    <row r="590" spans="2:13" ht="14.25" hidden="1">
      <c r="B590" s="131">
        <f>PAS!A389</f>
        <v>0</v>
      </c>
      <c r="C590" s="131">
        <f>PAS!B389</f>
        <v>0</v>
      </c>
      <c r="D590" s="131">
        <f>PAS!C389</f>
        <v>0</v>
      </c>
      <c r="E590" s="131">
        <f>PAS!D389</f>
        <v>0</v>
      </c>
      <c r="F590" s="131">
        <f>PAS!E389</f>
        <v>0</v>
      </c>
      <c r="G590" s="131">
        <f>PAS!F389</f>
        <v>0</v>
      </c>
      <c r="H590" s="131">
        <f>PAS!G389</f>
        <v>0</v>
      </c>
      <c r="I590" s="131">
        <f>PAS!H389</f>
        <v>0</v>
      </c>
      <c r="J590" s="131">
        <f>PAS!I389</f>
        <v>0</v>
      </c>
      <c r="K590" s="131">
        <f>PAS!J389</f>
        <v>0</v>
      </c>
      <c r="L590" s="131">
        <f>PAS!K389</f>
        <v>0</v>
      </c>
      <c r="M590" s="131">
        <f>PAS!L389</f>
        <v>0</v>
      </c>
    </row>
    <row r="591" spans="2:13" ht="14.25" hidden="1">
      <c r="B591" s="131">
        <f>PAS!A390</f>
        <v>0</v>
      </c>
      <c r="C591" s="131">
        <f>PAS!B390</f>
        <v>0</v>
      </c>
      <c r="D591" s="131">
        <f>PAS!C390</f>
        <v>0</v>
      </c>
      <c r="E591" s="131">
        <f>PAS!D390</f>
        <v>0</v>
      </c>
      <c r="F591" s="131">
        <f>PAS!E390</f>
        <v>0</v>
      </c>
      <c r="G591" s="131">
        <f>PAS!F390</f>
        <v>0</v>
      </c>
      <c r="H591" s="131">
        <f>PAS!G390</f>
        <v>0</v>
      </c>
      <c r="I591" s="131">
        <f>PAS!H390</f>
        <v>0</v>
      </c>
      <c r="J591" s="131">
        <f>PAS!I390</f>
        <v>0</v>
      </c>
      <c r="K591" s="131">
        <f>PAS!J390</f>
        <v>0</v>
      </c>
      <c r="L591" s="131">
        <f>PAS!K390</f>
        <v>0</v>
      </c>
      <c r="M591" s="131">
        <f>PAS!L390</f>
        <v>0</v>
      </c>
    </row>
    <row r="592" spans="2:13" ht="14.25" hidden="1">
      <c r="B592" s="131">
        <f>PAS!A391</f>
        <v>0</v>
      </c>
      <c r="C592" s="131">
        <f>PAS!B391</f>
        <v>0</v>
      </c>
      <c r="D592" s="131">
        <f>PAS!C391</f>
        <v>0</v>
      </c>
      <c r="E592" s="131">
        <f>PAS!D391</f>
        <v>0</v>
      </c>
      <c r="F592" s="131">
        <f>PAS!E391</f>
        <v>0</v>
      </c>
      <c r="G592" s="131">
        <f>PAS!F391</f>
        <v>0</v>
      </c>
      <c r="H592" s="131">
        <f>PAS!G391</f>
        <v>0</v>
      </c>
      <c r="I592" s="131">
        <f>PAS!H391</f>
        <v>0</v>
      </c>
      <c r="J592" s="131">
        <f>PAS!I391</f>
        <v>0</v>
      </c>
      <c r="K592" s="131">
        <f>PAS!J391</f>
        <v>0</v>
      </c>
      <c r="L592" s="131">
        <f>PAS!K391</f>
        <v>0</v>
      </c>
      <c r="M592" s="131">
        <f>PAS!L391</f>
        <v>0</v>
      </c>
    </row>
    <row r="593" spans="2:13" ht="14.25" hidden="1">
      <c r="B593" s="131">
        <f>PAS!A392</f>
        <v>0</v>
      </c>
      <c r="C593" s="131">
        <f>PAS!B392</f>
        <v>0</v>
      </c>
      <c r="D593" s="131">
        <f>PAS!C392</f>
        <v>0</v>
      </c>
      <c r="E593" s="131">
        <f>PAS!D392</f>
        <v>0</v>
      </c>
      <c r="F593" s="131">
        <f>PAS!E392</f>
        <v>0</v>
      </c>
      <c r="G593" s="131">
        <f>PAS!F392</f>
        <v>0</v>
      </c>
      <c r="H593" s="131">
        <f>PAS!G392</f>
        <v>0</v>
      </c>
      <c r="I593" s="131">
        <f>PAS!H392</f>
        <v>0</v>
      </c>
      <c r="J593" s="131">
        <f>PAS!I392</f>
        <v>0</v>
      </c>
      <c r="K593" s="131">
        <f>PAS!J392</f>
        <v>0</v>
      </c>
      <c r="L593" s="131">
        <f>PAS!K392</f>
        <v>0</v>
      </c>
      <c r="M593" s="131">
        <f>PAS!L392</f>
        <v>0</v>
      </c>
    </row>
    <row r="594" spans="2:13" ht="14.25" hidden="1">
      <c r="B594" s="131">
        <f>PAS!A393</f>
        <v>0</v>
      </c>
      <c r="C594" s="131">
        <f>PAS!B393</f>
        <v>0</v>
      </c>
      <c r="D594" s="131">
        <f>PAS!C393</f>
        <v>0</v>
      </c>
      <c r="E594" s="131">
        <f>PAS!D393</f>
        <v>0</v>
      </c>
      <c r="F594" s="131">
        <f>PAS!E393</f>
        <v>0</v>
      </c>
      <c r="G594" s="131">
        <f>PAS!F393</f>
        <v>0</v>
      </c>
      <c r="H594" s="131">
        <f>PAS!G393</f>
        <v>0</v>
      </c>
      <c r="I594" s="131">
        <f>PAS!H393</f>
        <v>0</v>
      </c>
      <c r="J594" s="131">
        <f>PAS!I393</f>
        <v>0</v>
      </c>
      <c r="K594" s="131">
        <f>PAS!J393</f>
        <v>0</v>
      </c>
      <c r="L594" s="131">
        <f>PAS!K393</f>
        <v>0</v>
      </c>
      <c r="M594" s="131">
        <f>PAS!L393</f>
        <v>0</v>
      </c>
    </row>
    <row r="595" spans="2:13" ht="14.25" hidden="1">
      <c r="B595" s="131">
        <f>PAS!A394</f>
        <v>0</v>
      </c>
      <c r="C595" s="131">
        <f>PAS!B394</f>
        <v>0</v>
      </c>
      <c r="D595" s="131">
        <f>PAS!C394</f>
        <v>0</v>
      </c>
      <c r="E595" s="131">
        <f>PAS!D394</f>
        <v>0</v>
      </c>
      <c r="F595" s="131">
        <f>PAS!E394</f>
        <v>0</v>
      </c>
      <c r="G595" s="131">
        <f>PAS!F394</f>
        <v>0</v>
      </c>
      <c r="H595" s="131">
        <f>PAS!G394</f>
        <v>0</v>
      </c>
      <c r="I595" s="131">
        <f>PAS!H394</f>
        <v>0</v>
      </c>
      <c r="J595" s="131">
        <f>PAS!I394</f>
        <v>0</v>
      </c>
      <c r="K595" s="131">
        <f>PAS!J394</f>
        <v>0</v>
      </c>
      <c r="L595" s="131">
        <f>PAS!K394</f>
        <v>0</v>
      </c>
      <c r="M595" s="131">
        <f>PAS!L394</f>
        <v>0</v>
      </c>
    </row>
    <row r="596" spans="2:13" ht="14.25" hidden="1">
      <c r="B596" s="131">
        <f>PAS!A395</f>
        <v>0</v>
      </c>
      <c r="C596" s="131">
        <f>PAS!B395</f>
        <v>0</v>
      </c>
      <c r="D596" s="131">
        <f>PAS!C395</f>
        <v>0</v>
      </c>
      <c r="E596" s="131">
        <f>PAS!D395</f>
        <v>0</v>
      </c>
      <c r="F596" s="131">
        <f>PAS!E395</f>
        <v>0</v>
      </c>
      <c r="G596" s="131">
        <f>PAS!F395</f>
        <v>0</v>
      </c>
      <c r="H596" s="131">
        <f>PAS!G395</f>
        <v>0</v>
      </c>
      <c r="I596" s="131">
        <f>PAS!H395</f>
        <v>0</v>
      </c>
      <c r="J596" s="131">
        <f>PAS!I395</f>
        <v>0</v>
      </c>
      <c r="K596" s="131">
        <f>PAS!J395</f>
        <v>0</v>
      </c>
      <c r="L596" s="131">
        <f>PAS!K395</f>
        <v>0</v>
      </c>
      <c r="M596" s="131">
        <f>PAS!L395</f>
        <v>0</v>
      </c>
    </row>
    <row r="597" spans="2:13" ht="14.25" hidden="1">
      <c r="B597" s="131">
        <f>PAS!A396</f>
        <v>0</v>
      </c>
      <c r="C597" s="131">
        <f>PAS!B396</f>
        <v>0</v>
      </c>
      <c r="D597" s="131">
        <f>PAS!C396</f>
        <v>0</v>
      </c>
      <c r="E597" s="131">
        <f>PAS!D396</f>
        <v>0</v>
      </c>
      <c r="F597" s="131">
        <f>PAS!E396</f>
        <v>0</v>
      </c>
      <c r="G597" s="131">
        <f>PAS!F396</f>
        <v>0</v>
      </c>
      <c r="H597" s="131">
        <f>PAS!G396</f>
        <v>0</v>
      </c>
      <c r="I597" s="131">
        <f>PAS!H396</f>
        <v>0</v>
      </c>
      <c r="J597" s="131">
        <f>PAS!I396</f>
        <v>0</v>
      </c>
      <c r="K597" s="131">
        <f>PAS!J396</f>
        <v>0</v>
      </c>
      <c r="L597" s="131">
        <f>PAS!K396</f>
        <v>0</v>
      </c>
      <c r="M597" s="131">
        <f>PAS!L396</f>
        <v>0</v>
      </c>
    </row>
    <row r="598" spans="2:13" ht="14.25" hidden="1">
      <c r="B598" s="131">
        <f>PAS!A397</f>
        <v>0</v>
      </c>
      <c r="C598" s="131">
        <f>PAS!B397</f>
        <v>0</v>
      </c>
      <c r="D598" s="131">
        <f>PAS!C397</f>
        <v>0</v>
      </c>
      <c r="E598" s="131">
        <f>PAS!D397</f>
        <v>0</v>
      </c>
      <c r="F598" s="131">
        <f>PAS!E397</f>
        <v>0</v>
      </c>
      <c r="G598" s="131">
        <f>PAS!F397</f>
        <v>0</v>
      </c>
      <c r="H598" s="131">
        <f>PAS!G397</f>
        <v>0</v>
      </c>
      <c r="I598" s="131">
        <f>PAS!H397</f>
        <v>0</v>
      </c>
      <c r="J598" s="131">
        <f>PAS!I397</f>
        <v>0</v>
      </c>
      <c r="K598" s="131">
        <f>PAS!J397</f>
        <v>0</v>
      </c>
      <c r="L598" s="131">
        <f>PAS!K397</f>
        <v>0</v>
      </c>
      <c r="M598" s="131">
        <f>PAS!L397</f>
        <v>0</v>
      </c>
    </row>
    <row r="599" spans="2:13" ht="14.25" hidden="1">
      <c r="B599" s="131">
        <f>PAS!A398</f>
        <v>0</v>
      </c>
      <c r="C599" s="131">
        <f>PAS!B398</f>
        <v>0</v>
      </c>
      <c r="D599" s="131">
        <f>PAS!C398</f>
        <v>0</v>
      </c>
      <c r="E599" s="131">
        <f>PAS!D398</f>
        <v>0</v>
      </c>
      <c r="F599" s="131">
        <f>PAS!E398</f>
        <v>0</v>
      </c>
      <c r="G599" s="131">
        <f>PAS!F398</f>
        <v>0</v>
      </c>
      <c r="H599" s="131">
        <f>PAS!G398</f>
        <v>0</v>
      </c>
      <c r="I599" s="131">
        <f>PAS!H398</f>
        <v>0</v>
      </c>
      <c r="J599" s="131">
        <f>PAS!I398</f>
        <v>0</v>
      </c>
      <c r="K599" s="131">
        <f>PAS!J398</f>
        <v>0</v>
      </c>
      <c r="L599" s="131">
        <f>PAS!K398</f>
        <v>0</v>
      </c>
      <c r="M599" s="131">
        <f>PAS!L398</f>
        <v>0</v>
      </c>
    </row>
    <row r="600" spans="2:13" ht="14.25" hidden="1">
      <c r="B600" s="131">
        <f>PAS!A399</f>
        <v>0</v>
      </c>
      <c r="C600" s="131">
        <f>PAS!B399</f>
        <v>0</v>
      </c>
      <c r="D600" s="131">
        <f>PAS!C399</f>
        <v>0</v>
      </c>
      <c r="E600" s="131">
        <f>PAS!D399</f>
        <v>0</v>
      </c>
      <c r="F600" s="131">
        <f>PAS!E399</f>
        <v>0</v>
      </c>
      <c r="G600" s="131">
        <f>PAS!F399</f>
        <v>0</v>
      </c>
      <c r="H600" s="131">
        <f>PAS!G399</f>
        <v>0</v>
      </c>
      <c r="I600" s="131">
        <f>PAS!H399</f>
        <v>0</v>
      </c>
      <c r="J600" s="131">
        <f>PAS!I399</f>
        <v>0</v>
      </c>
      <c r="K600" s="131">
        <f>PAS!J399</f>
        <v>0</v>
      </c>
      <c r="L600" s="131">
        <f>PAS!K399</f>
        <v>0</v>
      </c>
      <c r="M600" s="131">
        <f>PAS!L399</f>
        <v>0</v>
      </c>
    </row>
    <row r="601" spans="2:13" ht="14.25" hidden="1">
      <c r="B601" s="131">
        <f>PAS!A400</f>
        <v>0</v>
      </c>
      <c r="C601" s="131">
        <f>PAS!B400</f>
        <v>0</v>
      </c>
      <c r="D601" s="131">
        <f>PAS!C400</f>
        <v>0</v>
      </c>
      <c r="E601" s="131">
        <f>PAS!D400</f>
        <v>0</v>
      </c>
      <c r="F601" s="131">
        <f>PAS!E400</f>
        <v>0</v>
      </c>
      <c r="G601" s="131">
        <f>PAS!F400</f>
        <v>0</v>
      </c>
      <c r="H601" s="131">
        <f>PAS!G400</f>
        <v>0</v>
      </c>
      <c r="I601" s="131">
        <f>PAS!H400</f>
        <v>0</v>
      </c>
      <c r="J601" s="131">
        <f>PAS!I400</f>
        <v>0</v>
      </c>
      <c r="K601" s="131">
        <f>PAS!J400</f>
        <v>0</v>
      </c>
      <c r="L601" s="131">
        <f>PAS!K400</f>
        <v>0</v>
      </c>
      <c r="M601" s="131">
        <f>PAS!L400</f>
        <v>0</v>
      </c>
    </row>
    <row r="602" spans="2:13" ht="14.25" hidden="1">
      <c r="B602" s="131">
        <f>PAS!A401</f>
        <v>0</v>
      </c>
      <c r="C602" s="131">
        <f>PAS!B401</f>
        <v>0</v>
      </c>
      <c r="D602" s="131">
        <f>PAS!C401</f>
        <v>0</v>
      </c>
      <c r="E602" s="131">
        <f>PAS!D401</f>
        <v>0</v>
      </c>
      <c r="F602" s="131">
        <f>PAS!E401</f>
        <v>0</v>
      </c>
      <c r="G602" s="131">
        <f>PAS!F401</f>
        <v>0</v>
      </c>
      <c r="H602" s="131">
        <f>PAS!G401</f>
        <v>0</v>
      </c>
      <c r="I602" s="131">
        <f>PAS!H401</f>
        <v>0</v>
      </c>
      <c r="J602" s="131">
        <f>PAS!I401</f>
        <v>0</v>
      </c>
      <c r="K602" s="131">
        <f>PAS!J401</f>
        <v>0</v>
      </c>
      <c r="L602" s="131">
        <f>PAS!K401</f>
        <v>0</v>
      </c>
      <c r="M602" s="131">
        <f>PAS!L401</f>
        <v>0</v>
      </c>
    </row>
    <row r="603" spans="2:13" ht="14.25" hidden="1">
      <c r="B603" s="131">
        <f>PAS!A402</f>
        <v>0</v>
      </c>
      <c r="C603" s="131">
        <f>PAS!B402</f>
        <v>0</v>
      </c>
      <c r="D603" s="131">
        <f>PAS!C402</f>
        <v>0</v>
      </c>
      <c r="E603" s="131">
        <f>PAS!D402</f>
        <v>0</v>
      </c>
      <c r="F603" s="131">
        <f>PAS!E402</f>
        <v>0</v>
      </c>
      <c r="G603" s="131">
        <f>PAS!F402</f>
        <v>0</v>
      </c>
      <c r="H603" s="131">
        <f>PAS!G402</f>
        <v>0</v>
      </c>
      <c r="I603" s="131">
        <f>PAS!H402</f>
        <v>0</v>
      </c>
      <c r="J603" s="131">
        <f>PAS!I402</f>
        <v>0</v>
      </c>
      <c r="K603" s="131">
        <f>PAS!J402</f>
        <v>0</v>
      </c>
      <c r="L603" s="131">
        <f>PAS!K402</f>
        <v>0</v>
      </c>
      <c r="M603" s="131">
        <f>PAS!L402</f>
        <v>0</v>
      </c>
    </row>
    <row r="604" spans="2:13" ht="14.25" hidden="1">
      <c r="B604" s="131">
        <f>PAS!A403</f>
        <v>0</v>
      </c>
      <c r="C604" s="131">
        <f>PAS!B403</f>
        <v>0</v>
      </c>
      <c r="D604" s="131">
        <f>PAS!C403</f>
        <v>0</v>
      </c>
      <c r="E604" s="131">
        <f>PAS!D403</f>
        <v>0</v>
      </c>
      <c r="F604" s="131">
        <f>PAS!E403</f>
        <v>0</v>
      </c>
      <c r="G604" s="131">
        <f>PAS!F403</f>
        <v>0</v>
      </c>
      <c r="H604" s="131">
        <f>PAS!G403</f>
        <v>0</v>
      </c>
      <c r="I604" s="131">
        <f>PAS!H403</f>
        <v>0</v>
      </c>
      <c r="J604" s="131">
        <f>PAS!I403</f>
        <v>0</v>
      </c>
      <c r="K604" s="131">
        <f>PAS!J403</f>
        <v>0</v>
      </c>
      <c r="L604" s="131">
        <f>PAS!K403</f>
        <v>0</v>
      </c>
      <c r="M604" s="131">
        <f>PAS!L403</f>
        <v>0</v>
      </c>
    </row>
    <row r="605" spans="2:13" ht="14.25" hidden="1">
      <c r="B605" s="131">
        <f>PAS!A404</f>
        <v>0</v>
      </c>
      <c r="C605" s="131">
        <f>PAS!B404</f>
        <v>0</v>
      </c>
      <c r="D605" s="131">
        <f>PAS!C404</f>
        <v>0</v>
      </c>
      <c r="E605" s="131">
        <f>PAS!D404</f>
        <v>0</v>
      </c>
      <c r="F605" s="131">
        <f>PAS!E404</f>
        <v>0</v>
      </c>
      <c r="G605" s="131">
        <f>PAS!F404</f>
        <v>0</v>
      </c>
      <c r="H605" s="131">
        <f>PAS!G404</f>
        <v>0</v>
      </c>
      <c r="I605" s="131">
        <f>PAS!H404</f>
        <v>0</v>
      </c>
      <c r="J605" s="131">
        <f>PAS!I404</f>
        <v>0</v>
      </c>
      <c r="K605" s="131">
        <f>PAS!J404</f>
        <v>0</v>
      </c>
      <c r="L605" s="131">
        <f>PAS!K404</f>
        <v>0</v>
      </c>
      <c r="M605" s="131">
        <f>PAS!L404</f>
        <v>0</v>
      </c>
    </row>
    <row r="606" spans="2:13" ht="14.25" hidden="1">
      <c r="B606" s="131">
        <f>PAS!A405</f>
        <v>0</v>
      </c>
      <c r="C606" s="131">
        <f>PAS!B405</f>
        <v>0</v>
      </c>
      <c r="D606" s="131">
        <f>PAS!C405</f>
        <v>0</v>
      </c>
      <c r="E606" s="131">
        <f>PAS!D405</f>
        <v>0</v>
      </c>
      <c r="F606" s="131">
        <f>PAS!E405</f>
        <v>0</v>
      </c>
      <c r="G606" s="131">
        <f>PAS!F405</f>
        <v>0</v>
      </c>
      <c r="H606" s="131">
        <f>PAS!G405</f>
        <v>0</v>
      </c>
      <c r="I606" s="131">
        <f>PAS!H405</f>
        <v>0</v>
      </c>
      <c r="J606" s="131">
        <f>PAS!I405</f>
        <v>0</v>
      </c>
      <c r="K606" s="131">
        <f>PAS!J405</f>
        <v>0</v>
      </c>
      <c r="L606" s="131">
        <f>PAS!K405</f>
        <v>0</v>
      </c>
      <c r="M606" s="131">
        <f>PAS!L405</f>
        <v>0</v>
      </c>
    </row>
    <row r="607" spans="2:13" ht="14.25" hidden="1">
      <c r="B607" s="131">
        <f>PAS!A406</f>
        <v>0</v>
      </c>
      <c r="C607" s="131">
        <f>PAS!B406</f>
        <v>0</v>
      </c>
      <c r="D607" s="131">
        <f>PAS!C406</f>
        <v>0</v>
      </c>
      <c r="E607" s="131">
        <f>PAS!D406</f>
        <v>0</v>
      </c>
      <c r="F607" s="131">
        <f>PAS!E406</f>
        <v>0</v>
      </c>
      <c r="G607" s="131">
        <f>PAS!F406</f>
        <v>0</v>
      </c>
      <c r="H607" s="131">
        <f>PAS!G406</f>
        <v>0</v>
      </c>
      <c r="I607" s="131">
        <f>PAS!H406</f>
        <v>0</v>
      </c>
      <c r="J607" s="131">
        <f>PAS!I406</f>
        <v>0</v>
      </c>
      <c r="K607" s="131">
        <f>PAS!J406</f>
        <v>0</v>
      </c>
      <c r="L607" s="131">
        <f>PAS!K406</f>
        <v>0</v>
      </c>
      <c r="M607" s="131">
        <f>PAS!L406</f>
        <v>0</v>
      </c>
    </row>
    <row r="608" spans="2:13" ht="14.25" hidden="1">
      <c r="B608" s="131">
        <f>PAS!A407</f>
        <v>0</v>
      </c>
      <c r="C608" s="131">
        <f>PAS!B407</f>
        <v>0</v>
      </c>
      <c r="D608" s="131">
        <f>PAS!C407</f>
        <v>0</v>
      </c>
      <c r="E608" s="131">
        <f>PAS!D407</f>
        <v>0</v>
      </c>
      <c r="F608" s="131">
        <f>PAS!E407</f>
        <v>0</v>
      </c>
      <c r="G608" s="131">
        <f>PAS!F407</f>
        <v>0</v>
      </c>
      <c r="H608" s="131">
        <f>PAS!G407</f>
        <v>0</v>
      </c>
      <c r="I608" s="131">
        <f>PAS!H407</f>
        <v>0</v>
      </c>
      <c r="J608" s="131">
        <f>PAS!I407</f>
        <v>0</v>
      </c>
      <c r="K608" s="131">
        <f>PAS!J407</f>
        <v>0</v>
      </c>
      <c r="L608" s="131">
        <f>PAS!K407</f>
        <v>0</v>
      </c>
      <c r="M608" s="131">
        <f>PAS!L407</f>
        <v>0</v>
      </c>
    </row>
    <row r="609" spans="2:13" ht="14.25" hidden="1">
      <c r="B609" s="131">
        <f>PAS!A408</f>
        <v>0</v>
      </c>
      <c r="C609" s="131">
        <f>PAS!B408</f>
        <v>0</v>
      </c>
      <c r="D609" s="131">
        <f>PAS!C408</f>
        <v>0</v>
      </c>
      <c r="E609" s="131">
        <f>PAS!D408</f>
        <v>0</v>
      </c>
      <c r="F609" s="131">
        <f>PAS!E408</f>
        <v>0</v>
      </c>
      <c r="G609" s="131">
        <f>PAS!F408</f>
        <v>0</v>
      </c>
      <c r="H609" s="131">
        <f>PAS!G408</f>
        <v>0</v>
      </c>
      <c r="I609" s="131">
        <f>PAS!H408</f>
        <v>0</v>
      </c>
      <c r="J609" s="131">
        <f>PAS!I408</f>
        <v>0</v>
      </c>
      <c r="K609" s="131">
        <f>PAS!J408</f>
        <v>0</v>
      </c>
      <c r="L609" s="131">
        <f>PAS!K408</f>
        <v>0</v>
      </c>
      <c r="M609" s="131">
        <f>PAS!L408</f>
        <v>0</v>
      </c>
    </row>
    <row r="610" spans="2:13" ht="14.25" hidden="1">
      <c r="B610" s="131">
        <f>PAS!A409</f>
        <v>0</v>
      </c>
      <c r="C610" s="131">
        <f>PAS!B409</f>
        <v>0</v>
      </c>
      <c r="D610" s="131">
        <f>PAS!C409</f>
        <v>0</v>
      </c>
      <c r="E610" s="131">
        <f>PAS!D409</f>
        <v>0</v>
      </c>
      <c r="F610" s="131">
        <f>PAS!E409</f>
        <v>0</v>
      </c>
      <c r="G610" s="131">
        <f>PAS!F409</f>
        <v>0</v>
      </c>
      <c r="H610" s="131">
        <f>PAS!G409</f>
        <v>0</v>
      </c>
      <c r="I610" s="131">
        <f>PAS!H409</f>
        <v>0</v>
      </c>
      <c r="J610" s="131">
        <f>PAS!I409</f>
        <v>0</v>
      </c>
      <c r="K610" s="131">
        <f>PAS!J409</f>
        <v>0</v>
      </c>
      <c r="L610" s="131">
        <f>PAS!K409</f>
        <v>0</v>
      </c>
      <c r="M610" s="131">
        <f>PAS!L409</f>
        <v>0</v>
      </c>
    </row>
    <row r="611" spans="2:13" ht="14.25" hidden="1">
      <c r="B611" s="131">
        <f>PAS!A410</f>
        <v>0</v>
      </c>
      <c r="C611" s="131">
        <f>PAS!B410</f>
        <v>0</v>
      </c>
      <c r="D611" s="131">
        <f>PAS!C410</f>
        <v>0</v>
      </c>
      <c r="E611" s="131">
        <f>PAS!D410</f>
        <v>0</v>
      </c>
      <c r="F611" s="131">
        <f>PAS!E410</f>
        <v>0</v>
      </c>
      <c r="G611" s="131">
        <f>PAS!F410</f>
        <v>0</v>
      </c>
      <c r="H611" s="131">
        <f>PAS!G410</f>
        <v>0</v>
      </c>
      <c r="I611" s="131">
        <f>PAS!H410</f>
        <v>0</v>
      </c>
      <c r="J611" s="131">
        <f>PAS!I410</f>
        <v>0</v>
      </c>
      <c r="K611" s="131">
        <f>PAS!J410</f>
        <v>0</v>
      </c>
      <c r="L611" s="131">
        <f>PAS!K410</f>
        <v>0</v>
      </c>
      <c r="M611" s="131">
        <f>PAS!L410</f>
        <v>0</v>
      </c>
    </row>
    <row r="612" spans="2:13" ht="14.25" hidden="1">
      <c r="B612" s="131">
        <f>PAS!A411</f>
        <v>0</v>
      </c>
      <c r="C612" s="131">
        <f>PAS!B411</f>
        <v>0</v>
      </c>
      <c r="D612" s="131">
        <f>PAS!C411</f>
        <v>0</v>
      </c>
      <c r="E612" s="131">
        <f>PAS!D411</f>
        <v>0</v>
      </c>
      <c r="F612" s="131">
        <f>PAS!E411</f>
        <v>0</v>
      </c>
      <c r="G612" s="131">
        <f>PAS!F411</f>
        <v>0</v>
      </c>
      <c r="H612" s="131">
        <f>PAS!G411</f>
        <v>0</v>
      </c>
      <c r="I612" s="131">
        <f>PAS!H411</f>
        <v>0</v>
      </c>
      <c r="J612" s="131">
        <f>PAS!I411</f>
        <v>0</v>
      </c>
      <c r="K612" s="131">
        <f>PAS!J411</f>
        <v>0</v>
      </c>
      <c r="L612" s="131">
        <f>PAS!K411</f>
        <v>0</v>
      </c>
      <c r="M612" s="131">
        <f>PAS!L411</f>
        <v>0</v>
      </c>
    </row>
    <row r="613" spans="2:13" ht="14.25" hidden="1">
      <c r="B613" s="131">
        <f>PAS!A412</f>
        <v>0</v>
      </c>
      <c r="C613" s="131">
        <f>PAS!B412</f>
        <v>0</v>
      </c>
      <c r="D613" s="131">
        <f>PAS!C412</f>
        <v>0</v>
      </c>
      <c r="E613" s="131">
        <f>PAS!D412</f>
        <v>0</v>
      </c>
      <c r="F613" s="131">
        <f>PAS!E412</f>
        <v>0</v>
      </c>
      <c r="G613" s="131">
        <f>PAS!F412</f>
        <v>0</v>
      </c>
      <c r="H613" s="131">
        <f>PAS!G412</f>
        <v>0</v>
      </c>
      <c r="I613" s="131">
        <f>PAS!H412</f>
        <v>0</v>
      </c>
      <c r="J613" s="131">
        <f>PAS!I412</f>
        <v>0</v>
      </c>
      <c r="K613" s="131">
        <f>PAS!J412</f>
        <v>0</v>
      </c>
      <c r="L613" s="131">
        <f>PAS!K412</f>
        <v>0</v>
      </c>
      <c r="M613" s="131">
        <f>PAS!L412</f>
        <v>0</v>
      </c>
    </row>
    <row r="614" spans="2:13" ht="14.25" hidden="1">
      <c r="B614" s="131">
        <f>PAS!A413</f>
        <v>0</v>
      </c>
      <c r="C614" s="131">
        <f>PAS!B413</f>
        <v>0</v>
      </c>
      <c r="D614" s="131">
        <f>PAS!C413</f>
        <v>0</v>
      </c>
      <c r="E614" s="131">
        <f>PAS!D413</f>
        <v>0</v>
      </c>
      <c r="F614" s="131">
        <f>PAS!E413</f>
        <v>0</v>
      </c>
      <c r="G614" s="131">
        <f>PAS!F413</f>
        <v>0</v>
      </c>
      <c r="H614" s="131">
        <f>PAS!G413</f>
        <v>0</v>
      </c>
      <c r="I614" s="131">
        <f>PAS!H413</f>
        <v>0</v>
      </c>
      <c r="J614" s="131">
        <f>PAS!I413</f>
        <v>0</v>
      </c>
      <c r="K614" s="131">
        <f>PAS!J413</f>
        <v>0</v>
      </c>
      <c r="L614" s="131">
        <f>PAS!K413</f>
        <v>0</v>
      </c>
      <c r="M614" s="131">
        <f>PAS!L413</f>
        <v>0</v>
      </c>
    </row>
    <row r="615" spans="2:13" ht="14.25" hidden="1">
      <c r="B615" s="131">
        <f>PAS!A414</f>
        <v>0</v>
      </c>
      <c r="C615" s="131">
        <f>PAS!B414</f>
        <v>0</v>
      </c>
      <c r="D615" s="131">
        <f>PAS!C414</f>
        <v>0</v>
      </c>
      <c r="E615" s="131">
        <f>PAS!D414</f>
        <v>0</v>
      </c>
      <c r="F615" s="131">
        <f>PAS!E414</f>
        <v>0</v>
      </c>
      <c r="G615" s="131">
        <f>PAS!F414</f>
        <v>0</v>
      </c>
      <c r="H615" s="131">
        <f>PAS!G414</f>
        <v>0</v>
      </c>
      <c r="I615" s="131">
        <f>PAS!H414</f>
        <v>0</v>
      </c>
      <c r="J615" s="131">
        <f>PAS!I414</f>
        <v>0</v>
      </c>
      <c r="K615" s="131">
        <f>PAS!J414</f>
        <v>0</v>
      </c>
      <c r="L615" s="131">
        <f>PAS!K414</f>
        <v>0</v>
      </c>
      <c r="M615" s="131">
        <f>PAS!L414</f>
        <v>0</v>
      </c>
    </row>
    <row r="616" spans="2:13" ht="14.25" hidden="1">
      <c r="B616" s="131">
        <f>PAS!A415</f>
        <v>0</v>
      </c>
      <c r="C616" s="131">
        <f>PAS!B415</f>
        <v>0</v>
      </c>
      <c r="D616" s="131">
        <f>PAS!C415</f>
        <v>0</v>
      </c>
      <c r="E616" s="131">
        <f>PAS!D415</f>
        <v>0</v>
      </c>
      <c r="F616" s="131">
        <f>PAS!E415</f>
        <v>0</v>
      </c>
      <c r="G616" s="131">
        <f>PAS!F415</f>
        <v>0</v>
      </c>
      <c r="H616" s="131">
        <f>PAS!G415</f>
        <v>0</v>
      </c>
      <c r="I616" s="131">
        <f>PAS!H415</f>
        <v>0</v>
      </c>
      <c r="J616" s="131">
        <f>PAS!I415</f>
        <v>0</v>
      </c>
      <c r="K616" s="131">
        <f>PAS!J415</f>
        <v>0</v>
      </c>
      <c r="L616" s="131">
        <f>PAS!K415</f>
        <v>0</v>
      </c>
      <c r="M616" s="131">
        <f>PAS!L415</f>
        <v>0</v>
      </c>
    </row>
    <row r="617" spans="2:13" ht="14.25" hidden="1">
      <c r="B617" s="131">
        <f>PAS!A416</f>
        <v>0</v>
      </c>
      <c r="C617" s="131">
        <f>PAS!B416</f>
        <v>0</v>
      </c>
      <c r="D617" s="131">
        <f>PAS!C416</f>
        <v>0</v>
      </c>
      <c r="E617" s="131">
        <f>PAS!D416</f>
        <v>0</v>
      </c>
      <c r="F617" s="131">
        <f>PAS!E416</f>
        <v>0</v>
      </c>
      <c r="G617" s="131">
        <f>PAS!F416</f>
        <v>0</v>
      </c>
      <c r="H617" s="131">
        <f>PAS!G416</f>
        <v>0</v>
      </c>
      <c r="I617" s="131">
        <f>PAS!H416</f>
        <v>0</v>
      </c>
      <c r="J617" s="131">
        <f>PAS!I416</f>
        <v>0</v>
      </c>
      <c r="K617" s="131">
        <f>PAS!J416</f>
        <v>0</v>
      </c>
      <c r="L617" s="131">
        <f>PAS!K416</f>
        <v>0</v>
      </c>
      <c r="M617" s="131">
        <f>PAS!L416</f>
        <v>0</v>
      </c>
    </row>
    <row r="618" spans="2:13" ht="14.25" hidden="1">
      <c r="B618" s="131">
        <f>PAS!A417</f>
        <v>0</v>
      </c>
      <c r="C618" s="131">
        <f>PAS!B417</f>
        <v>0</v>
      </c>
      <c r="D618" s="131">
        <f>PAS!C417</f>
        <v>0</v>
      </c>
      <c r="E618" s="131">
        <f>PAS!D417</f>
        <v>0</v>
      </c>
      <c r="F618" s="131">
        <f>PAS!E417</f>
        <v>0</v>
      </c>
      <c r="G618" s="131">
        <f>PAS!F417</f>
        <v>0</v>
      </c>
      <c r="H618" s="131">
        <f>PAS!G417</f>
        <v>0</v>
      </c>
      <c r="I618" s="131">
        <f>PAS!H417</f>
        <v>0</v>
      </c>
      <c r="J618" s="131">
        <f>PAS!I417</f>
        <v>0</v>
      </c>
      <c r="K618" s="131">
        <f>PAS!J417</f>
        <v>0</v>
      </c>
      <c r="L618" s="131">
        <f>PAS!K417</f>
        <v>0</v>
      </c>
      <c r="M618" s="131">
        <f>PAS!L417</f>
        <v>0</v>
      </c>
    </row>
    <row r="619" spans="2:13" ht="14.25" hidden="1">
      <c r="B619" s="131">
        <f>PAS!A418</f>
        <v>0</v>
      </c>
      <c r="C619" s="131">
        <f>PAS!B418</f>
        <v>0</v>
      </c>
      <c r="D619" s="131">
        <f>PAS!C418</f>
        <v>0</v>
      </c>
      <c r="E619" s="131">
        <f>PAS!D418</f>
        <v>0</v>
      </c>
      <c r="F619" s="131">
        <f>PAS!E418</f>
        <v>0</v>
      </c>
      <c r="G619" s="131">
        <f>PAS!F418</f>
        <v>0</v>
      </c>
      <c r="H619" s="131">
        <f>PAS!G418</f>
        <v>0</v>
      </c>
      <c r="I619" s="131">
        <f>PAS!H418</f>
        <v>0</v>
      </c>
      <c r="J619" s="131">
        <f>PAS!I418</f>
        <v>0</v>
      </c>
      <c r="K619" s="131">
        <f>PAS!J418</f>
        <v>0</v>
      </c>
      <c r="L619" s="131">
        <f>PAS!K418</f>
        <v>0</v>
      </c>
      <c r="M619" s="131">
        <f>PAS!L418</f>
        <v>0</v>
      </c>
    </row>
    <row r="620" spans="2:13" ht="14.25" hidden="1">
      <c r="B620" s="131">
        <f>PAS!A419</f>
        <v>0</v>
      </c>
      <c r="C620" s="131">
        <f>PAS!B419</f>
        <v>0</v>
      </c>
      <c r="D620" s="131">
        <f>PAS!C419</f>
        <v>0</v>
      </c>
      <c r="E620" s="131">
        <f>PAS!D419</f>
        <v>0</v>
      </c>
      <c r="F620" s="131">
        <f>PAS!E419</f>
        <v>0</v>
      </c>
      <c r="G620" s="131">
        <f>PAS!F419</f>
        <v>0</v>
      </c>
      <c r="H620" s="131">
        <f>PAS!G419</f>
        <v>0</v>
      </c>
      <c r="I620" s="131">
        <f>PAS!H419</f>
        <v>0</v>
      </c>
      <c r="J620" s="131">
        <f>PAS!I419</f>
        <v>0</v>
      </c>
      <c r="K620" s="131">
        <f>PAS!J419</f>
        <v>0</v>
      </c>
      <c r="L620" s="131">
        <f>PAS!K419</f>
        <v>0</v>
      </c>
      <c r="M620" s="131">
        <f>PAS!L419</f>
        <v>0</v>
      </c>
    </row>
    <row r="621" spans="2:13" ht="14.25" hidden="1">
      <c r="B621" s="131">
        <f>PAS!A420</f>
        <v>0</v>
      </c>
      <c r="C621" s="131">
        <f>PAS!B420</f>
        <v>0</v>
      </c>
      <c r="D621" s="131">
        <f>PAS!C420</f>
        <v>0</v>
      </c>
      <c r="E621" s="131">
        <f>PAS!D420</f>
        <v>0</v>
      </c>
      <c r="F621" s="131">
        <f>PAS!E420</f>
        <v>0</v>
      </c>
      <c r="G621" s="131">
        <f>PAS!F420</f>
        <v>0</v>
      </c>
      <c r="H621" s="131">
        <f>PAS!G420</f>
        <v>0</v>
      </c>
      <c r="I621" s="131">
        <f>PAS!H420</f>
        <v>0</v>
      </c>
      <c r="J621" s="131">
        <f>PAS!I420</f>
        <v>0</v>
      </c>
      <c r="K621" s="131">
        <f>PAS!J420</f>
        <v>0</v>
      </c>
      <c r="L621" s="131">
        <f>PAS!K420</f>
        <v>0</v>
      </c>
      <c r="M621" s="131">
        <f>PAS!L420</f>
        <v>0</v>
      </c>
    </row>
    <row r="622" spans="2:13" ht="14.25" hidden="1">
      <c r="B622" s="131">
        <f>PAS!A421</f>
        <v>0</v>
      </c>
      <c r="C622" s="131">
        <f>PAS!B421</f>
        <v>0</v>
      </c>
      <c r="D622" s="131">
        <f>PAS!C421</f>
        <v>0</v>
      </c>
      <c r="E622" s="131">
        <f>PAS!D421</f>
        <v>0</v>
      </c>
      <c r="F622" s="131">
        <f>PAS!E421</f>
        <v>0</v>
      </c>
      <c r="G622" s="131">
        <f>PAS!F421</f>
        <v>0</v>
      </c>
      <c r="H622" s="131">
        <f>PAS!G421</f>
        <v>0</v>
      </c>
      <c r="I622" s="131">
        <f>PAS!H421</f>
        <v>0</v>
      </c>
      <c r="J622" s="131">
        <f>PAS!I421</f>
        <v>0</v>
      </c>
      <c r="K622" s="131">
        <f>PAS!J421</f>
        <v>0</v>
      </c>
      <c r="L622" s="131">
        <f>PAS!K421</f>
        <v>0</v>
      </c>
      <c r="M622" s="131">
        <f>PAS!L421</f>
        <v>0</v>
      </c>
    </row>
    <row r="623" spans="2:13" ht="14.25" hidden="1">
      <c r="B623" s="131">
        <f>PAS!A422</f>
        <v>0</v>
      </c>
      <c r="C623" s="131">
        <f>PAS!B422</f>
        <v>0</v>
      </c>
      <c r="D623" s="131">
        <f>PAS!C422</f>
        <v>0</v>
      </c>
      <c r="E623" s="131">
        <f>PAS!D422</f>
        <v>0</v>
      </c>
      <c r="F623" s="131">
        <f>PAS!E422</f>
        <v>0</v>
      </c>
      <c r="G623" s="131">
        <f>PAS!F422</f>
        <v>0</v>
      </c>
      <c r="H623" s="131">
        <f>PAS!G422</f>
        <v>0</v>
      </c>
      <c r="I623" s="131">
        <f>PAS!H422</f>
        <v>0</v>
      </c>
      <c r="J623" s="131">
        <f>PAS!I422</f>
        <v>0</v>
      </c>
      <c r="K623" s="131">
        <f>PAS!J422</f>
        <v>0</v>
      </c>
      <c r="L623" s="131">
        <f>PAS!K422</f>
        <v>0</v>
      </c>
      <c r="M623" s="131">
        <f>PAS!L422</f>
        <v>0</v>
      </c>
    </row>
    <row r="624" spans="2:13" ht="14.25" hidden="1">
      <c r="B624" s="131">
        <f>PAS!A423</f>
        <v>0</v>
      </c>
      <c r="C624" s="131">
        <f>PAS!B423</f>
        <v>0</v>
      </c>
      <c r="D624" s="131">
        <f>PAS!C423</f>
        <v>0</v>
      </c>
      <c r="E624" s="131">
        <f>PAS!D423</f>
        <v>0</v>
      </c>
      <c r="F624" s="131">
        <f>PAS!E423</f>
        <v>0</v>
      </c>
      <c r="G624" s="131">
        <f>PAS!F423</f>
        <v>0</v>
      </c>
      <c r="H624" s="131">
        <f>PAS!G423</f>
        <v>0</v>
      </c>
      <c r="I624" s="131">
        <f>PAS!H423</f>
        <v>0</v>
      </c>
      <c r="J624" s="131">
        <f>PAS!I423</f>
        <v>0</v>
      </c>
      <c r="K624" s="131">
        <f>PAS!J423</f>
        <v>0</v>
      </c>
      <c r="L624" s="131">
        <f>PAS!K423</f>
        <v>0</v>
      </c>
      <c r="M624" s="131">
        <f>PAS!L423</f>
        <v>0</v>
      </c>
    </row>
    <row r="625" spans="2:13" ht="14.25" hidden="1">
      <c r="B625" s="131">
        <f>PAS!A424</f>
        <v>0</v>
      </c>
      <c r="C625" s="131">
        <f>PAS!B424</f>
        <v>0</v>
      </c>
      <c r="D625" s="131">
        <f>PAS!C424</f>
        <v>0</v>
      </c>
      <c r="E625" s="131">
        <f>PAS!D424</f>
        <v>0</v>
      </c>
      <c r="F625" s="131">
        <f>PAS!E424</f>
        <v>0</v>
      </c>
      <c r="G625" s="131">
        <f>PAS!F424</f>
        <v>0</v>
      </c>
      <c r="H625" s="131">
        <f>PAS!G424</f>
        <v>0</v>
      </c>
      <c r="I625" s="131">
        <f>PAS!H424</f>
        <v>0</v>
      </c>
      <c r="J625" s="131">
        <f>PAS!I424</f>
        <v>0</v>
      </c>
      <c r="K625" s="131">
        <f>PAS!J424</f>
        <v>0</v>
      </c>
      <c r="L625" s="131">
        <f>PAS!K424</f>
        <v>0</v>
      </c>
      <c r="M625" s="131">
        <f>PAS!L424</f>
        <v>0</v>
      </c>
    </row>
    <row r="626" spans="2:13" ht="14.25" hidden="1">
      <c r="B626" s="131">
        <f>PAS!A425</f>
        <v>0</v>
      </c>
      <c r="C626" s="131">
        <f>PAS!B425</f>
        <v>0</v>
      </c>
      <c r="D626" s="131">
        <f>PAS!C425</f>
        <v>0</v>
      </c>
      <c r="E626" s="131">
        <f>PAS!D425</f>
        <v>0</v>
      </c>
      <c r="F626" s="131">
        <f>PAS!E425</f>
        <v>0</v>
      </c>
      <c r="G626" s="131">
        <f>PAS!F425</f>
        <v>0</v>
      </c>
      <c r="H626" s="131">
        <f>PAS!G425</f>
        <v>0</v>
      </c>
      <c r="I626" s="131">
        <f>PAS!H425</f>
        <v>0</v>
      </c>
      <c r="J626" s="131">
        <f>PAS!I425</f>
        <v>0</v>
      </c>
      <c r="K626" s="131">
        <f>PAS!J425</f>
        <v>0</v>
      </c>
      <c r="L626" s="131">
        <f>PAS!K425</f>
        <v>0</v>
      </c>
      <c r="M626" s="131">
        <f>PAS!L425</f>
        <v>0</v>
      </c>
    </row>
    <row r="627" spans="2:13" ht="14.25" hidden="1">
      <c r="B627" s="131">
        <f>PAS!A426</f>
        <v>0</v>
      </c>
      <c r="C627" s="131">
        <f>PAS!B426</f>
        <v>0</v>
      </c>
      <c r="D627" s="131">
        <f>PAS!C426</f>
        <v>0</v>
      </c>
      <c r="E627" s="131">
        <f>PAS!D426</f>
        <v>0</v>
      </c>
      <c r="F627" s="131">
        <f>PAS!E426</f>
        <v>0</v>
      </c>
      <c r="G627" s="131">
        <f>PAS!F426</f>
        <v>0</v>
      </c>
      <c r="H627" s="131">
        <f>PAS!G426</f>
        <v>0</v>
      </c>
      <c r="I627" s="131">
        <f>PAS!H426</f>
        <v>0</v>
      </c>
      <c r="J627" s="131">
        <f>PAS!I426</f>
        <v>0</v>
      </c>
      <c r="K627" s="131">
        <f>PAS!J426</f>
        <v>0</v>
      </c>
      <c r="L627" s="131">
        <f>PAS!K426</f>
        <v>0</v>
      </c>
      <c r="M627" s="131">
        <f>PAS!L426</f>
        <v>0</v>
      </c>
    </row>
    <row r="628" spans="2:13" ht="14.25" hidden="1">
      <c r="B628" s="131">
        <f>PAS!A427</f>
        <v>0</v>
      </c>
      <c r="C628" s="131">
        <f>PAS!B427</f>
        <v>0</v>
      </c>
      <c r="D628" s="131">
        <f>PAS!C427</f>
        <v>0</v>
      </c>
      <c r="E628" s="131">
        <f>PAS!D427</f>
        <v>0</v>
      </c>
      <c r="F628" s="131">
        <f>PAS!E427</f>
        <v>0</v>
      </c>
      <c r="G628" s="131">
        <f>PAS!F427</f>
        <v>0</v>
      </c>
      <c r="H628" s="131">
        <f>PAS!G427</f>
        <v>0</v>
      </c>
      <c r="I628" s="131">
        <f>PAS!H427</f>
        <v>0</v>
      </c>
      <c r="J628" s="131">
        <f>PAS!I427</f>
        <v>0</v>
      </c>
      <c r="K628" s="131">
        <f>PAS!J427</f>
        <v>0</v>
      </c>
      <c r="L628" s="131">
        <f>PAS!K427</f>
        <v>0</v>
      </c>
      <c r="M628" s="131">
        <f>PAS!L427</f>
        <v>0</v>
      </c>
    </row>
    <row r="629" spans="2:13" ht="14.25" hidden="1">
      <c r="B629" s="131">
        <f>PAS!A428</f>
        <v>0</v>
      </c>
      <c r="C629" s="131">
        <f>PAS!B428</f>
        <v>0</v>
      </c>
      <c r="D629" s="131">
        <f>PAS!C428</f>
        <v>0</v>
      </c>
      <c r="E629" s="131">
        <f>PAS!D428</f>
        <v>0</v>
      </c>
      <c r="F629" s="131">
        <f>PAS!E428</f>
        <v>0</v>
      </c>
      <c r="G629" s="131">
        <f>PAS!F428</f>
        <v>0</v>
      </c>
      <c r="H629" s="131">
        <f>PAS!G428</f>
        <v>0</v>
      </c>
      <c r="I629" s="131">
        <f>PAS!H428</f>
        <v>0</v>
      </c>
      <c r="J629" s="131">
        <f>PAS!I428</f>
        <v>0</v>
      </c>
      <c r="K629" s="131">
        <f>PAS!J428</f>
        <v>0</v>
      </c>
      <c r="L629" s="131">
        <f>PAS!K428</f>
        <v>0</v>
      </c>
      <c r="M629" s="131">
        <f>PAS!L428</f>
        <v>0</v>
      </c>
    </row>
    <row r="630" spans="2:13" ht="14.25" hidden="1">
      <c r="B630" s="131">
        <f>PAS!A429</f>
        <v>0</v>
      </c>
      <c r="C630" s="131">
        <f>PAS!B429</f>
        <v>0</v>
      </c>
      <c r="D630" s="131">
        <f>PAS!C429</f>
        <v>0</v>
      </c>
      <c r="E630" s="131">
        <f>PAS!D429</f>
        <v>0</v>
      </c>
      <c r="F630" s="131">
        <f>PAS!E429</f>
        <v>0</v>
      </c>
      <c r="G630" s="131">
        <f>PAS!F429</f>
        <v>0</v>
      </c>
      <c r="H630" s="131">
        <f>PAS!G429</f>
        <v>0</v>
      </c>
      <c r="I630" s="131">
        <f>PAS!H429</f>
        <v>0</v>
      </c>
      <c r="J630" s="131">
        <f>PAS!I429</f>
        <v>0</v>
      </c>
      <c r="K630" s="131">
        <f>PAS!J429</f>
        <v>0</v>
      </c>
      <c r="L630" s="131">
        <f>PAS!K429</f>
        <v>0</v>
      </c>
      <c r="M630" s="131">
        <f>PAS!L429</f>
        <v>0</v>
      </c>
    </row>
    <row r="631" spans="2:13" ht="14.25" hidden="1">
      <c r="B631" s="131">
        <f>PAS!A430</f>
        <v>0</v>
      </c>
      <c r="C631" s="131">
        <f>PAS!B430</f>
        <v>0</v>
      </c>
      <c r="D631" s="131">
        <f>PAS!C430</f>
        <v>0</v>
      </c>
      <c r="E631" s="131">
        <f>PAS!D430</f>
        <v>0</v>
      </c>
      <c r="F631" s="131">
        <f>PAS!E430</f>
        <v>0</v>
      </c>
      <c r="G631" s="131">
        <f>PAS!F430</f>
        <v>0</v>
      </c>
      <c r="H631" s="131">
        <f>PAS!G430</f>
        <v>0</v>
      </c>
      <c r="I631" s="131">
        <f>PAS!H430</f>
        <v>0</v>
      </c>
      <c r="J631" s="131">
        <f>PAS!I430</f>
        <v>0</v>
      </c>
      <c r="K631" s="131">
        <f>PAS!J430</f>
        <v>0</v>
      </c>
      <c r="L631" s="131">
        <f>PAS!K430</f>
        <v>0</v>
      </c>
      <c r="M631" s="131">
        <f>PAS!L430</f>
        <v>0</v>
      </c>
    </row>
    <row r="632" spans="2:13" ht="14.25" hidden="1">
      <c r="B632" s="131">
        <f>PAS!A431</f>
        <v>0</v>
      </c>
      <c r="C632" s="131">
        <f>PAS!B431</f>
        <v>0</v>
      </c>
      <c r="D632" s="131">
        <f>PAS!C431</f>
        <v>0</v>
      </c>
      <c r="E632" s="131">
        <f>PAS!D431</f>
        <v>0</v>
      </c>
      <c r="F632" s="131">
        <f>PAS!E431</f>
        <v>0</v>
      </c>
      <c r="G632" s="131">
        <f>PAS!F431</f>
        <v>0</v>
      </c>
      <c r="H632" s="131">
        <f>PAS!G431</f>
        <v>0</v>
      </c>
      <c r="I632" s="131">
        <f>PAS!H431</f>
        <v>0</v>
      </c>
      <c r="J632" s="131">
        <f>PAS!I431</f>
        <v>0</v>
      </c>
      <c r="K632" s="131">
        <f>PAS!J431</f>
        <v>0</v>
      </c>
      <c r="L632" s="131">
        <f>PAS!K431</f>
        <v>0</v>
      </c>
      <c r="M632" s="131">
        <f>PAS!L431</f>
        <v>0</v>
      </c>
    </row>
    <row r="633" spans="2:13" ht="14.25" hidden="1">
      <c r="B633" s="131">
        <f>PAS!A432</f>
        <v>0</v>
      </c>
      <c r="C633" s="131">
        <f>PAS!B432</f>
        <v>0</v>
      </c>
      <c r="D633" s="131">
        <f>PAS!C432</f>
        <v>0</v>
      </c>
      <c r="E633" s="131">
        <f>PAS!D432</f>
        <v>0</v>
      </c>
      <c r="F633" s="131">
        <f>PAS!E432</f>
        <v>0</v>
      </c>
      <c r="G633" s="131">
        <f>PAS!F432</f>
        <v>0</v>
      </c>
      <c r="H633" s="131">
        <f>PAS!G432</f>
        <v>0</v>
      </c>
      <c r="I633" s="131">
        <f>PAS!H432</f>
        <v>0</v>
      </c>
      <c r="J633" s="131">
        <f>PAS!I432</f>
        <v>0</v>
      </c>
      <c r="K633" s="131">
        <f>PAS!J432</f>
        <v>0</v>
      </c>
      <c r="L633" s="131">
        <f>PAS!K432</f>
        <v>0</v>
      </c>
      <c r="M633" s="131">
        <f>PAS!L432</f>
        <v>0</v>
      </c>
    </row>
    <row r="634" spans="2:13" ht="14.25" hidden="1">
      <c r="B634" s="131">
        <f>PAS!A433</f>
        <v>0</v>
      </c>
      <c r="C634" s="131">
        <f>PAS!B433</f>
        <v>0</v>
      </c>
      <c r="D634" s="131">
        <f>PAS!C433</f>
        <v>0</v>
      </c>
      <c r="E634" s="131">
        <f>PAS!D433</f>
        <v>0</v>
      </c>
      <c r="F634" s="131">
        <f>PAS!E433</f>
        <v>0</v>
      </c>
      <c r="G634" s="131">
        <f>PAS!F433</f>
        <v>0</v>
      </c>
      <c r="H634" s="131">
        <f>PAS!G433</f>
        <v>0</v>
      </c>
      <c r="I634" s="131">
        <f>PAS!H433</f>
        <v>0</v>
      </c>
      <c r="J634" s="131">
        <f>PAS!I433</f>
        <v>0</v>
      </c>
      <c r="K634" s="131">
        <f>PAS!J433</f>
        <v>0</v>
      </c>
      <c r="L634" s="131">
        <f>PAS!K433</f>
        <v>0</v>
      </c>
      <c r="M634" s="131">
        <f>PAS!L433</f>
        <v>0</v>
      </c>
    </row>
    <row r="635" spans="2:13" ht="14.25" hidden="1">
      <c r="B635" s="131">
        <f>PAS!A434</f>
        <v>0</v>
      </c>
      <c r="C635" s="131">
        <f>PAS!B434</f>
        <v>0</v>
      </c>
      <c r="D635" s="131">
        <f>PAS!C434</f>
        <v>0</v>
      </c>
      <c r="E635" s="131">
        <f>PAS!D434</f>
        <v>0</v>
      </c>
      <c r="F635" s="131">
        <f>PAS!E434</f>
        <v>0</v>
      </c>
      <c r="G635" s="131">
        <f>PAS!F434</f>
        <v>0</v>
      </c>
      <c r="H635" s="131">
        <f>PAS!G434</f>
        <v>0</v>
      </c>
      <c r="I635" s="131">
        <f>PAS!H434</f>
        <v>0</v>
      </c>
      <c r="J635" s="131">
        <f>PAS!I434</f>
        <v>0</v>
      </c>
      <c r="K635" s="131">
        <f>PAS!J434</f>
        <v>0</v>
      </c>
      <c r="L635" s="131">
        <f>PAS!K434</f>
        <v>0</v>
      </c>
      <c r="M635" s="131">
        <f>PAS!L434</f>
        <v>0</v>
      </c>
    </row>
    <row r="636" spans="2:13" ht="14.25" hidden="1">
      <c r="B636" s="131">
        <f>PAS!A435</f>
        <v>0</v>
      </c>
      <c r="C636" s="131">
        <f>PAS!B435</f>
        <v>0</v>
      </c>
      <c r="D636" s="131">
        <f>PAS!C435</f>
        <v>0</v>
      </c>
      <c r="E636" s="131">
        <f>PAS!D435</f>
        <v>0</v>
      </c>
      <c r="F636" s="131">
        <f>PAS!E435</f>
        <v>0</v>
      </c>
      <c r="G636" s="131">
        <f>PAS!F435</f>
        <v>0</v>
      </c>
      <c r="H636" s="131">
        <f>PAS!G435</f>
        <v>0</v>
      </c>
      <c r="I636" s="131">
        <f>PAS!H435</f>
        <v>0</v>
      </c>
      <c r="J636" s="131">
        <f>PAS!I435</f>
        <v>0</v>
      </c>
      <c r="K636" s="131">
        <f>PAS!J435</f>
        <v>0</v>
      </c>
      <c r="L636" s="131">
        <f>PAS!K435</f>
        <v>0</v>
      </c>
      <c r="M636" s="131">
        <f>PAS!L435</f>
        <v>0</v>
      </c>
    </row>
    <row r="637" spans="2:13" ht="14.25" hidden="1">
      <c r="B637" s="131">
        <f>PAS!A436</f>
        <v>0</v>
      </c>
      <c r="C637" s="131">
        <f>PAS!B436</f>
        <v>0</v>
      </c>
      <c r="D637" s="131">
        <f>PAS!C436</f>
        <v>0</v>
      </c>
      <c r="E637" s="131">
        <f>PAS!D436</f>
        <v>0</v>
      </c>
      <c r="F637" s="131">
        <f>PAS!E436</f>
        <v>0</v>
      </c>
      <c r="G637" s="131">
        <f>PAS!F436</f>
        <v>0</v>
      </c>
      <c r="H637" s="131">
        <f>PAS!G436</f>
        <v>0</v>
      </c>
      <c r="I637" s="131">
        <f>PAS!H436</f>
        <v>0</v>
      </c>
      <c r="J637" s="131">
        <f>PAS!I436</f>
        <v>0</v>
      </c>
      <c r="K637" s="131">
        <f>PAS!J436</f>
        <v>0</v>
      </c>
      <c r="L637" s="131">
        <f>PAS!K436</f>
        <v>0</v>
      </c>
      <c r="M637" s="131">
        <f>PAS!L436</f>
        <v>0</v>
      </c>
    </row>
    <row r="638" spans="2:13" ht="14.25" hidden="1">
      <c r="B638" s="131">
        <f>PAS!A437</f>
        <v>0</v>
      </c>
      <c r="C638" s="131">
        <f>PAS!B437</f>
        <v>0</v>
      </c>
      <c r="D638" s="131">
        <f>PAS!C437</f>
        <v>0</v>
      </c>
      <c r="E638" s="131">
        <f>PAS!D437</f>
        <v>0</v>
      </c>
      <c r="F638" s="131">
        <f>PAS!E437</f>
        <v>0</v>
      </c>
      <c r="G638" s="131">
        <f>PAS!F437</f>
        <v>0</v>
      </c>
      <c r="H638" s="131">
        <f>PAS!G437</f>
        <v>0</v>
      </c>
      <c r="I638" s="131">
        <f>PAS!H437</f>
        <v>0</v>
      </c>
      <c r="J638" s="131">
        <f>PAS!I437</f>
        <v>0</v>
      </c>
      <c r="K638" s="131">
        <f>PAS!J437</f>
        <v>0</v>
      </c>
      <c r="L638" s="131">
        <f>PAS!K437</f>
        <v>0</v>
      </c>
      <c r="M638" s="131">
        <f>PAS!L437</f>
        <v>0</v>
      </c>
    </row>
    <row r="639" spans="2:13" ht="14.25" hidden="1">
      <c r="B639" s="131">
        <f>PAS!A438</f>
        <v>0</v>
      </c>
      <c r="C639" s="131">
        <f>PAS!B438</f>
        <v>0</v>
      </c>
      <c r="D639" s="131">
        <f>PAS!C438</f>
        <v>0</v>
      </c>
      <c r="E639" s="131">
        <f>PAS!D438</f>
        <v>0</v>
      </c>
      <c r="F639" s="131">
        <f>PAS!E438</f>
        <v>0</v>
      </c>
      <c r="G639" s="131">
        <f>PAS!F438</f>
        <v>0</v>
      </c>
      <c r="H639" s="131">
        <f>PAS!G438</f>
        <v>0</v>
      </c>
      <c r="I639" s="131">
        <f>PAS!H438</f>
        <v>0</v>
      </c>
      <c r="J639" s="131">
        <f>PAS!I438</f>
        <v>0</v>
      </c>
      <c r="K639" s="131">
        <f>PAS!J438</f>
        <v>0</v>
      </c>
      <c r="L639" s="131">
        <f>PAS!K438</f>
        <v>0</v>
      </c>
      <c r="M639" s="131">
        <f>PAS!L438</f>
        <v>0</v>
      </c>
    </row>
    <row r="640" spans="2:13" ht="14.25" hidden="1">
      <c r="B640" s="131">
        <f>PAS!A439</f>
        <v>0</v>
      </c>
      <c r="C640" s="131">
        <f>PAS!B439</f>
        <v>0</v>
      </c>
      <c r="D640" s="131">
        <f>PAS!C439</f>
        <v>0</v>
      </c>
      <c r="E640" s="131">
        <f>PAS!D439</f>
        <v>0</v>
      </c>
      <c r="F640" s="131">
        <f>PAS!E439</f>
        <v>0</v>
      </c>
      <c r="G640" s="131">
        <f>PAS!F439</f>
        <v>0</v>
      </c>
      <c r="H640" s="131">
        <f>PAS!G439</f>
        <v>0</v>
      </c>
      <c r="I640" s="131">
        <f>PAS!H439</f>
        <v>0</v>
      </c>
      <c r="J640" s="131">
        <f>PAS!I439</f>
        <v>0</v>
      </c>
      <c r="K640" s="131">
        <f>PAS!J439</f>
        <v>0</v>
      </c>
      <c r="L640" s="131">
        <f>PAS!K439</f>
        <v>0</v>
      </c>
      <c r="M640" s="131">
        <f>PAS!L439</f>
        <v>0</v>
      </c>
    </row>
    <row r="641" spans="2:13" ht="14.25" hidden="1">
      <c r="B641" s="131">
        <f>PAS!A440</f>
        <v>0</v>
      </c>
      <c r="C641" s="131">
        <f>PAS!B440</f>
        <v>0</v>
      </c>
      <c r="D641" s="131">
        <f>PAS!C440</f>
        <v>0</v>
      </c>
      <c r="E641" s="131">
        <f>PAS!D440</f>
        <v>0</v>
      </c>
      <c r="F641" s="131">
        <f>PAS!E440</f>
        <v>0</v>
      </c>
      <c r="G641" s="131">
        <f>PAS!F440</f>
        <v>0</v>
      </c>
      <c r="H641" s="131">
        <f>PAS!G440</f>
        <v>0</v>
      </c>
      <c r="I641" s="131">
        <f>PAS!H440</f>
        <v>0</v>
      </c>
      <c r="J641" s="131">
        <f>PAS!I440</f>
        <v>0</v>
      </c>
      <c r="K641" s="131">
        <f>PAS!J440</f>
        <v>0</v>
      </c>
      <c r="L641" s="131">
        <f>PAS!K440</f>
        <v>0</v>
      </c>
      <c r="M641" s="131">
        <f>PAS!L440</f>
        <v>0</v>
      </c>
    </row>
    <row r="642" spans="2:13" ht="14.25" hidden="1">
      <c r="B642" s="131">
        <f>PAS!A441</f>
        <v>0</v>
      </c>
      <c r="C642" s="131">
        <f>PAS!B441</f>
        <v>0</v>
      </c>
      <c r="D642" s="131">
        <f>PAS!C441</f>
        <v>0</v>
      </c>
      <c r="E642" s="131">
        <f>PAS!D441</f>
        <v>0</v>
      </c>
      <c r="F642" s="131">
        <f>PAS!E441</f>
        <v>0</v>
      </c>
      <c r="G642" s="131">
        <f>PAS!F441</f>
        <v>0</v>
      </c>
      <c r="H642" s="131">
        <f>PAS!G441</f>
        <v>0</v>
      </c>
      <c r="I642" s="131">
        <f>PAS!H441</f>
        <v>0</v>
      </c>
      <c r="J642" s="131">
        <f>PAS!I441</f>
        <v>0</v>
      </c>
      <c r="K642" s="131">
        <f>PAS!J441</f>
        <v>0</v>
      </c>
      <c r="L642" s="131">
        <f>PAS!K441</f>
        <v>0</v>
      </c>
      <c r="M642" s="131">
        <f>PAS!L441</f>
        <v>0</v>
      </c>
    </row>
    <row r="643" spans="2:13" ht="14.25" hidden="1">
      <c r="B643" s="131">
        <f>PAS!A442</f>
        <v>0</v>
      </c>
      <c r="C643" s="131">
        <f>PAS!B442</f>
        <v>0</v>
      </c>
      <c r="D643" s="131">
        <f>PAS!C442</f>
        <v>0</v>
      </c>
      <c r="E643" s="131">
        <f>PAS!D442</f>
        <v>0</v>
      </c>
      <c r="F643" s="131">
        <f>PAS!E442</f>
        <v>0</v>
      </c>
      <c r="G643" s="131">
        <f>PAS!F442</f>
        <v>0</v>
      </c>
      <c r="H643" s="131">
        <f>PAS!G442</f>
        <v>0</v>
      </c>
      <c r="I643" s="131">
        <f>PAS!H442</f>
        <v>0</v>
      </c>
      <c r="J643" s="131">
        <f>PAS!I442</f>
        <v>0</v>
      </c>
      <c r="K643" s="131">
        <f>PAS!J442</f>
        <v>0</v>
      </c>
      <c r="L643" s="131">
        <f>PAS!K442</f>
        <v>0</v>
      </c>
      <c r="M643" s="131">
        <f>PAS!L442</f>
        <v>0</v>
      </c>
    </row>
    <row r="644" spans="2:13" ht="14.25" hidden="1">
      <c r="B644" s="131">
        <f>PAS!A443</f>
        <v>0</v>
      </c>
      <c r="C644" s="131">
        <f>PAS!B443</f>
        <v>0</v>
      </c>
      <c r="D644" s="131">
        <f>PAS!C443</f>
        <v>0</v>
      </c>
      <c r="E644" s="131">
        <f>PAS!D443</f>
        <v>0</v>
      </c>
      <c r="F644" s="131">
        <f>PAS!E443</f>
        <v>0</v>
      </c>
      <c r="G644" s="131">
        <f>PAS!F443</f>
        <v>0</v>
      </c>
      <c r="H644" s="131">
        <f>PAS!G443</f>
        <v>0</v>
      </c>
      <c r="I644" s="131">
        <f>PAS!H443</f>
        <v>0</v>
      </c>
      <c r="J644" s="131">
        <f>PAS!I443</f>
        <v>0</v>
      </c>
      <c r="K644" s="131">
        <f>PAS!J443</f>
        <v>0</v>
      </c>
      <c r="L644" s="131">
        <f>PAS!K443</f>
        <v>0</v>
      </c>
      <c r="M644" s="131">
        <f>PAS!L443</f>
        <v>0</v>
      </c>
    </row>
    <row r="645" spans="2:13" ht="14.25" hidden="1">
      <c r="B645" s="131">
        <f>PAS!A444</f>
        <v>0</v>
      </c>
      <c r="C645" s="131">
        <f>PAS!B444</f>
        <v>0</v>
      </c>
      <c r="D645" s="131">
        <f>PAS!C444</f>
        <v>0</v>
      </c>
      <c r="E645" s="131">
        <f>PAS!D444</f>
        <v>0</v>
      </c>
      <c r="F645" s="131">
        <f>PAS!E444</f>
        <v>0</v>
      </c>
      <c r="G645" s="131">
        <f>PAS!F444</f>
        <v>0</v>
      </c>
      <c r="H645" s="131">
        <f>PAS!G444</f>
        <v>0</v>
      </c>
      <c r="I645" s="131">
        <f>PAS!H444</f>
        <v>0</v>
      </c>
      <c r="J645" s="131">
        <f>PAS!I444</f>
        <v>0</v>
      </c>
      <c r="K645" s="131">
        <f>PAS!J444</f>
        <v>0</v>
      </c>
      <c r="L645" s="131">
        <f>PAS!K444</f>
        <v>0</v>
      </c>
      <c r="M645" s="131">
        <f>PAS!L444</f>
        <v>0</v>
      </c>
    </row>
    <row r="646" spans="2:13" ht="14.25" hidden="1">
      <c r="B646" s="131">
        <f>PAS!A445</f>
        <v>0</v>
      </c>
      <c r="C646" s="131">
        <f>PAS!B445</f>
        <v>0</v>
      </c>
      <c r="D646" s="131">
        <f>PAS!C445</f>
        <v>0</v>
      </c>
      <c r="E646" s="131">
        <f>PAS!D445</f>
        <v>0</v>
      </c>
      <c r="F646" s="131">
        <f>PAS!E445</f>
        <v>0</v>
      </c>
      <c r="G646" s="131">
        <f>PAS!F445</f>
        <v>0</v>
      </c>
      <c r="H646" s="131">
        <f>PAS!G445</f>
        <v>0</v>
      </c>
      <c r="I646" s="131">
        <f>PAS!H445</f>
        <v>0</v>
      </c>
      <c r="J646" s="131">
        <f>PAS!I445</f>
        <v>0</v>
      </c>
      <c r="K646" s="131">
        <f>PAS!J445</f>
        <v>0</v>
      </c>
      <c r="L646" s="131">
        <f>PAS!K445</f>
        <v>0</v>
      </c>
      <c r="M646" s="131">
        <f>PAS!L445</f>
        <v>0</v>
      </c>
    </row>
    <row r="647" spans="2:13" ht="14.25" hidden="1">
      <c r="B647" s="131">
        <f>PAS!A446</f>
        <v>0</v>
      </c>
      <c r="C647" s="131">
        <f>PAS!B446</f>
        <v>0</v>
      </c>
      <c r="D647" s="131">
        <f>PAS!C446</f>
        <v>0</v>
      </c>
      <c r="E647" s="131">
        <f>PAS!D446</f>
        <v>0</v>
      </c>
      <c r="F647" s="131">
        <f>PAS!E446</f>
        <v>0</v>
      </c>
      <c r="G647" s="131">
        <f>PAS!F446</f>
        <v>0</v>
      </c>
      <c r="H647" s="131">
        <f>PAS!G446</f>
        <v>0</v>
      </c>
      <c r="I647" s="131">
        <f>PAS!H446</f>
        <v>0</v>
      </c>
      <c r="J647" s="131">
        <f>PAS!I446</f>
        <v>0</v>
      </c>
      <c r="K647" s="131">
        <f>PAS!J446</f>
        <v>0</v>
      </c>
      <c r="L647" s="131">
        <f>PAS!K446</f>
        <v>0</v>
      </c>
      <c r="M647" s="131">
        <f>PAS!L446</f>
        <v>0</v>
      </c>
    </row>
    <row r="648" spans="2:13" ht="14.25" hidden="1">
      <c r="B648" s="131">
        <f>PAS!A447</f>
        <v>0</v>
      </c>
      <c r="C648" s="131">
        <f>PAS!B447</f>
        <v>0</v>
      </c>
      <c r="D648" s="131">
        <f>PAS!C447</f>
        <v>0</v>
      </c>
      <c r="E648" s="131">
        <f>PAS!D447</f>
        <v>0</v>
      </c>
      <c r="F648" s="131">
        <f>PAS!E447</f>
        <v>0</v>
      </c>
      <c r="G648" s="131">
        <f>PAS!F447</f>
        <v>0</v>
      </c>
      <c r="H648" s="131">
        <f>PAS!G447</f>
        <v>0</v>
      </c>
      <c r="I648" s="131">
        <f>PAS!H447</f>
        <v>0</v>
      </c>
      <c r="J648" s="131">
        <f>PAS!I447</f>
        <v>0</v>
      </c>
      <c r="K648" s="131">
        <f>PAS!J447</f>
        <v>0</v>
      </c>
      <c r="L648" s="131">
        <f>PAS!K447</f>
        <v>0</v>
      </c>
      <c r="M648" s="131">
        <f>PAS!L447</f>
        <v>0</v>
      </c>
    </row>
    <row r="649" spans="2:13" ht="14.25" hidden="1">
      <c r="B649" s="131">
        <f>PAS!A448</f>
        <v>0</v>
      </c>
      <c r="C649" s="131">
        <f>PAS!B448</f>
        <v>0</v>
      </c>
      <c r="D649" s="131">
        <f>PAS!C448</f>
        <v>0</v>
      </c>
      <c r="E649" s="131">
        <f>PAS!D448</f>
        <v>0</v>
      </c>
      <c r="F649" s="131">
        <f>PAS!E448</f>
        <v>0</v>
      </c>
      <c r="G649" s="131">
        <f>PAS!F448</f>
        <v>0</v>
      </c>
      <c r="H649" s="131">
        <f>PAS!G448</f>
        <v>0</v>
      </c>
      <c r="I649" s="131">
        <f>PAS!H448</f>
        <v>0</v>
      </c>
      <c r="J649" s="131">
        <f>PAS!I448</f>
        <v>0</v>
      </c>
      <c r="K649" s="131">
        <f>PAS!J448</f>
        <v>0</v>
      </c>
      <c r="L649" s="131">
        <f>PAS!K448</f>
        <v>0</v>
      </c>
      <c r="M649" s="131">
        <f>PAS!L448</f>
        <v>0</v>
      </c>
    </row>
    <row r="650" spans="2:13" ht="14.25" hidden="1">
      <c r="B650" s="131">
        <f>PAS!A449</f>
        <v>0</v>
      </c>
      <c r="C650" s="131">
        <f>PAS!B449</f>
        <v>0</v>
      </c>
      <c r="D650" s="131">
        <f>PAS!C449</f>
        <v>0</v>
      </c>
      <c r="E650" s="131">
        <f>PAS!D449</f>
        <v>0</v>
      </c>
      <c r="F650" s="131">
        <f>PAS!E449</f>
        <v>0</v>
      </c>
      <c r="G650" s="131">
        <f>PAS!F449</f>
        <v>0</v>
      </c>
      <c r="H650" s="131">
        <f>PAS!G449</f>
        <v>0</v>
      </c>
      <c r="I650" s="131">
        <f>PAS!H449</f>
        <v>0</v>
      </c>
      <c r="J650" s="131">
        <f>PAS!I449</f>
        <v>0</v>
      </c>
      <c r="K650" s="131">
        <f>PAS!J449</f>
        <v>0</v>
      </c>
      <c r="L650" s="131">
        <f>PAS!K449</f>
        <v>0</v>
      </c>
      <c r="M650" s="131">
        <f>PAS!L449</f>
        <v>0</v>
      </c>
    </row>
    <row r="651" spans="2:13" ht="14.25" hidden="1">
      <c r="B651" s="131">
        <f>PAS!A450</f>
        <v>0</v>
      </c>
      <c r="C651" s="131">
        <f>PAS!B450</f>
        <v>0</v>
      </c>
      <c r="D651" s="131">
        <f>PAS!C450</f>
        <v>0</v>
      </c>
      <c r="E651" s="131">
        <f>PAS!D450</f>
        <v>0</v>
      </c>
      <c r="F651" s="131">
        <f>PAS!E450</f>
        <v>0</v>
      </c>
      <c r="G651" s="131">
        <f>PAS!F450</f>
        <v>0</v>
      </c>
      <c r="H651" s="131">
        <f>PAS!G450</f>
        <v>0</v>
      </c>
      <c r="I651" s="131">
        <f>PAS!H450</f>
        <v>0</v>
      </c>
      <c r="J651" s="131">
        <f>PAS!I450</f>
        <v>0</v>
      </c>
      <c r="K651" s="131">
        <f>PAS!J450</f>
        <v>0</v>
      </c>
      <c r="L651" s="131">
        <f>PAS!K450</f>
        <v>0</v>
      </c>
      <c r="M651" s="131">
        <f>PAS!L450</f>
        <v>0</v>
      </c>
    </row>
    <row r="652" spans="2:13" ht="14.25" hidden="1">
      <c r="B652" s="131">
        <f>PAS!A451</f>
        <v>0</v>
      </c>
      <c r="C652" s="131">
        <f>PAS!B451</f>
        <v>0</v>
      </c>
      <c r="D652" s="131">
        <f>PAS!C451</f>
        <v>0</v>
      </c>
      <c r="E652" s="131">
        <f>PAS!D451</f>
        <v>0</v>
      </c>
      <c r="F652" s="131">
        <f>PAS!E451</f>
        <v>0</v>
      </c>
      <c r="G652" s="131">
        <f>PAS!F451</f>
        <v>0</v>
      </c>
      <c r="H652" s="131">
        <f>PAS!G451</f>
        <v>0</v>
      </c>
      <c r="I652" s="131">
        <f>PAS!H451</f>
        <v>0</v>
      </c>
      <c r="J652" s="131">
        <f>PAS!I451</f>
        <v>0</v>
      </c>
      <c r="K652" s="131">
        <f>PAS!J451</f>
        <v>0</v>
      </c>
      <c r="L652" s="131">
        <f>PAS!K451</f>
        <v>0</v>
      </c>
      <c r="M652" s="131">
        <f>PAS!L451</f>
        <v>0</v>
      </c>
    </row>
    <row r="653" spans="2:13" ht="14.25" hidden="1">
      <c r="B653" s="131">
        <f>PAS!A452</f>
        <v>0</v>
      </c>
      <c r="C653" s="131">
        <f>PAS!B452</f>
        <v>0</v>
      </c>
      <c r="D653" s="131">
        <f>PAS!C452</f>
        <v>0</v>
      </c>
      <c r="E653" s="131">
        <f>PAS!D452</f>
        <v>0</v>
      </c>
      <c r="F653" s="131">
        <f>PAS!E452</f>
        <v>0</v>
      </c>
      <c r="G653" s="131">
        <f>PAS!F452</f>
        <v>0</v>
      </c>
      <c r="H653" s="131">
        <f>PAS!G452</f>
        <v>0</v>
      </c>
      <c r="I653" s="131">
        <f>PAS!H452</f>
        <v>0</v>
      </c>
      <c r="J653" s="131">
        <f>PAS!I452</f>
        <v>0</v>
      </c>
      <c r="K653" s="131">
        <f>PAS!J452</f>
        <v>0</v>
      </c>
      <c r="L653" s="131">
        <f>PAS!K452</f>
        <v>0</v>
      </c>
      <c r="M653" s="131">
        <f>PAS!L452</f>
        <v>0</v>
      </c>
    </row>
    <row r="654" spans="2:13" ht="14.25" hidden="1">
      <c r="B654" s="131">
        <f>PAS!A453</f>
        <v>0</v>
      </c>
      <c r="C654" s="131">
        <f>PAS!B453</f>
        <v>0</v>
      </c>
      <c r="D654" s="131">
        <f>PAS!C453</f>
        <v>0</v>
      </c>
      <c r="E654" s="131">
        <f>PAS!D453</f>
        <v>0</v>
      </c>
      <c r="F654" s="131">
        <f>PAS!E453</f>
        <v>0</v>
      </c>
      <c r="G654" s="131">
        <f>PAS!F453</f>
        <v>0</v>
      </c>
      <c r="H654" s="131">
        <f>PAS!G453</f>
        <v>0</v>
      </c>
      <c r="I654" s="131">
        <f>PAS!H453</f>
        <v>0</v>
      </c>
      <c r="J654" s="131">
        <f>PAS!I453</f>
        <v>0</v>
      </c>
      <c r="K654" s="131">
        <f>PAS!J453</f>
        <v>0</v>
      </c>
      <c r="L654" s="131">
        <f>PAS!K453</f>
        <v>0</v>
      </c>
      <c r="M654" s="131">
        <f>PAS!L453</f>
        <v>0</v>
      </c>
    </row>
    <row r="655" spans="2:13" ht="14.25" hidden="1">
      <c r="B655" s="131">
        <f>PAS!A454</f>
        <v>0</v>
      </c>
      <c r="C655" s="131">
        <f>PAS!B454</f>
        <v>0</v>
      </c>
      <c r="D655" s="131">
        <f>PAS!C454</f>
        <v>0</v>
      </c>
      <c r="E655" s="131">
        <f>PAS!D454</f>
        <v>0</v>
      </c>
      <c r="F655" s="131">
        <f>PAS!E454</f>
        <v>0</v>
      </c>
      <c r="G655" s="131">
        <f>PAS!F454</f>
        <v>0</v>
      </c>
      <c r="H655" s="131">
        <f>PAS!G454</f>
        <v>0</v>
      </c>
      <c r="I655" s="131">
        <f>PAS!H454</f>
        <v>0</v>
      </c>
      <c r="J655" s="131">
        <f>PAS!I454</f>
        <v>0</v>
      </c>
      <c r="K655" s="131">
        <f>PAS!J454</f>
        <v>0</v>
      </c>
      <c r="L655" s="131">
        <f>PAS!K454</f>
        <v>0</v>
      </c>
      <c r="M655" s="131">
        <f>PAS!L454</f>
        <v>0</v>
      </c>
    </row>
    <row r="656" spans="2:13" ht="14.25" hidden="1">
      <c r="B656" s="131">
        <f>PAS!A455</f>
        <v>0</v>
      </c>
      <c r="C656" s="131">
        <f>PAS!B455</f>
        <v>0</v>
      </c>
      <c r="D656" s="131">
        <f>PAS!C455</f>
        <v>0</v>
      </c>
      <c r="E656" s="131">
        <f>PAS!D455</f>
        <v>0</v>
      </c>
      <c r="F656" s="131">
        <f>PAS!E455</f>
        <v>0</v>
      </c>
      <c r="G656" s="131">
        <f>PAS!F455</f>
        <v>0</v>
      </c>
      <c r="H656" s="131">
        <f>PAS!G455</f>
        <v>0</v>
      </c>
      <c r="I656" s="131">
        <f>PAS!H455</f>
        <v>0</v>
      </c>
      <c r="J656" s="131">
        <f>PAS!I455</f>
        <v>0</v>
      </c>
      <c r="K656" s="131">
        <f>PAS!J455</f>
        <v>0</v>
      </c>
      <c r="L656" s="131">
        <f>PAS!K455</f>
        <v>0</v>
      </c>
      <c r="M656" s="131">
        <f>PAS!L455</f>
        <v>0</v>
      </c>
    </row>
    <row r="657" spans="2:13" ht="14.25" hidden="1">
      <c r="B657" s="131">
        <f>PAS!A456</f>
        <v>0</v>
      </c>
      <c r="C657" s="131">
        <f>PAS!B456</f>
        <v>0</v>
      </c>
      <c r="D657" s="131">
        <f>PAS!C456</f>
        <v>0</v>
      </c>
      <c r="E657" s="131">
        <f>PAS!D456</f>
        <v>0</v>
      </c>
      <c r="F657" s="131">
        <f>PAS!E456</f>
        <v>0</v>
      </c>
      <c r="G657" s="131">
        <f>PAS!F456</f>
        <v>0</v>
      </c>
      <c r="H657" s="131">
        <f>PAS!G456</f>
        <v>0</v>
      </c>
      <c r="I657" s="131">
        <f>PAS!H456</f>
        <v>0</v>
      </c>
      <c r="J657" s="131">
        <f>PAS!I456</f>
        <v>0</v>
      </c>
      <c r="K657" s="131">
        <f>PAS!J456</f>
        <v>0</v>
      </c>
      <c r="L657" s="131">
        <f>PAS!K456</f>
        <v>0</v>
      </c>
      <c r="M657" s="131">
        <f>PAS!L456</f>
        <v>0</v>
      </c>
    </row>
    <row r="658" spans="2:13" ht="14.25" hidden="1">
      <c r="B658" s="131">
        <f>PAS!A457</f>
        <v>0</v>
      </c>
      <c r="C658" s="131">
        <f>PAS!B457</f>
        <v>0</v>
      </c>
      <c r="D658" s="131">
        <f>PAS!C457</f>
        <v>0</v>
      </c>
      <c r="E658" s="131">
        <f>PAS!D457</f>
        <v>0</v>
      </c>
      <c r="F658" s="131">
        <f>PAS!E457</f>
        <v>0</v>
      </c>
      <c r="G658" s="131">
        <f>PAS!F457</f>
        <v>0</v>
      </c>
      <c r="H658" s="131">
        <f>PAS!G457</f>
        <v>0</v>
      </c>
      <c r="I658" s="131">
        <f>PAS!H457</f>
        <v>0</v>
      </c>
      <c r="J658" s="131">
        <f>PAS!I457</f>
        <v>0</v>
      </c>
      <c r="K658" s="131">
        <f>PAS!J457</f>
        <v>0</v>
      </c>
      <c r="L658" s="131">
        <f>PAS!K457</f>
        <v>0</v>
      </c>
      <c r="M658" s="131">
        <f>PAS!L457</f>
        <v>0</v>
      </c>
    </row>
    <row r="659" spans="2:13" ht="14.25" hidden="1">
      <c r="B659" s="131">
        <f>PAS!A458</f>
        <v>0</v>
      </c>
      <c r="C659" s="131">
        <f>PAS!B458</f>
        <v>0</v>
      </c>
      <c r="D659" s="131">
        <f>PAS!C458</f>
        <v>0</v>
      </c>
      <c r="E659" s="131">
        <f>PAS!D458</f>
        <v>0</v>
      </c>
      <c r="F659" s="131">
        <f>PAS!E458</f>
        <v>0</v>
      </c>
      <c r="G659" s="131">
        <f>PAS!F458</f>
        <v>0</v>
      </c>
      <c r="H659" s="131">
        <f>PAS!G458</f>
        <v>0</v>
      </c>
      <c r="I659" s="131">
        <f>PAS!H458</f>
        <v>0</v>
      </c>
      <c r="J659" s="131">
        <f>PAS!I458</f>
        <v>0</v>
      </c>
      <c r="K659" s="131">
        <f>PAS!J458</f>
        <v>0</v>
      </c>
      <c r="L659" s="131">
        <f>PAS!K458</f>
        <v>0</v>
      </c>
      <c r="M659" s="131">
        <f>PAS!L458</f>
        <v>0</v>
      </c>
    </row>
    <row r="660" spans="2:13" ht="14.25" hidden="1">
      <c r="B660" s="131">
        <f>PAS!A459</f>
        <v>0</v>
      </c>
      <c r="C660" s="131">
        <f>PAS!B459</f>
        <v>0</v>
      </c>
      <c r="D660" s="131">
        <f>PAS!C459</f>
        <v>0</v>
      </c>
      <c r="E660" s="131">
        <f>PAS!D459</f>
        <v>0</v>
      </c>
      <c r="F660" s="131">
        <f>PAS!E459</f>
        <v>0</v>
      </c>
      <c r="G660" s="131">
        <f>PAS!F459</f>
        <v>0</v>
      </c>
      <c r="H660" s="131">
        <f>PAS!G459</f>
        <v>0</v>
      </c>
      <c r="I660" s="131">
        <f>PAS!H459</f>
        <v>0</v>
      </c>
      <c r="J660" s="131">
        <f>PAS!I459</f>
        <v>0</v>
      </c>
      <c r="K660" s="131">
        <f>PAS!J459</f>
        <v>0</v>
      </c>
      <c r="L660" s="131">
        <f>PAS!K459</f>
        <v>0</v>
      </c>
      <c r="M660" s="131">
        <f>PAS!L459</f>
        <v>0</v>
      </c>
    </row>
    <row r="661" spans="2:13" ht="14.25" hidden="1">
      <c r="B661" s="131">
        <f>PAS!A460</f>
        <v>0</v>
      </c>
      <c r="C661" s="131">
        <f>PAS!B460</f>
        <v>0</v>
      </c>
      <c r="D661" s="131">
        <f>PAS!C460</f>
        <v>0</v>
      </c>
      <c r="E661" s="131">
        <f>PAS!D460</f>
        <v>0</v>
      </c>
      <c r="F661" s="131">
        <f>PAS!E460</f>
        <v>0</v>
      </c>
      <c r="G661" s="131">
        <f>PAS!F460</f>
        <v>0</v>
      </c>
      <c r="H661" s="131">
        <f>PAS!G460</f>
        <v>0</v>
      </c>
      <c r="I661" s="131">
        <f>PAS!H460</f>
        <v>0</v>
      </c>
      <c r="J661" s="131">
        <f>PAS!I460</f>
        <v>0</v>
      </c>
      <c r="K661" s="131">
        <f>PAS!J460</f>
        <v>0</v>
      </c>
      <c r="L661" s="131">
        <f>PAS!K460</f>
        <v>0</v>
      </c>
      <c r="M661" s="131">
        <f>PAS!L460</f>
        <v>0</v>
      </c>
    </row>
    <row r="662" spans="2:13" ht="14.25" hidden="1">
      <c r="B662" s="131">
        <f>PAS!A461</f>
        <v>0</v>
      </c>
      <c r="C662" s="131">
        <f>PAS!B461</f>
        <v>0</v>
      </c>
      <c r="D662" s="131">
        <f>PAS!C461</f>
        <v>0</v>
      </c>
      <c r="E662" s="131">
        <f>PAS!D461</f>
        <v>0</v>
      </c>
      <c r="F662" s="131">
        <f>PAS!E461</f>
        <v>0</v>
      </c>
      <c r="G662" s="131">
        <f>PAS!F461</f>
        <v>0</v>
      </c>
      <c r="H662" s="131">
        <f>PAS!G461</f>
        <v>0</v>
      </c>
      <c r="I662" s="131">
        <f>PAS!H461</f>
        <v>0</v>
      </c>
      <c r="J662" s="131">
        <f>PAS!I461</f>
        <v>0</v>
      </c>
      <c r="K662" s="131">
        <f>PAS!J461</f>
        <v>0</v>
      </c>
      <c r="L662" s="131">
        <f>PAS!K461</f>
        <v>0</v>
      </c>
      <c r="M662" s="131">
        <f>PAS!L461</f>
        <v>0</v>
      </c>
    </row>
    <row r="663" spans="2:13" ht="14.25" hidden="1">
      <c r="B663" s="131">
        <f>PAS!A462</f>
        <v>0</v>
      </c>
      <c r="C663" s="131">
        <f>PAS!B462</f>
        <v>0</v>
      </c>
      <c r="D663" s="131">
        <f>PAS!C462</f>
        <v>0</v>
      </c>
      <c r="E663" s="131">
        <f>PAS!D462</f>
        <v>0</v>
      </c>
      <c r="F663" s="131">
        <f>PAS!E462</f>
        <v>0</v>
      </c>
      <c r="G663" s="131">
        <f>PAS!F462</f>
        <v>0</v>
      </c>
      <c r="H663" s="131">
        <f>PAS!G462</f>
        <v>0</v>
      </c>
      <c r="I663" s="131">
        <f>PAS!H462</f>
        <v>0</v>
      </c>
      <c r="J663" s="131">
        <f>PAS!I462</f>
        <v>0</v>
      </c>
      <c r="K663" s="131">
        <f>PAS!J462</f>
        <v>0</v>
      </c>
      <c r="L663" s="131">
        <f>PAS!K462</f>
        <v>0</v>
      </c>
      <c r="M663" s="131">
        <f>PAS!L462</f>
        <v>0</v>
      </c>
    </row>
    <row r="664" spans="2:13" ht="14.25" hidden="1">
      <c r="B664" s="131">
        <f>PAS!A463</f>
        <v>0</v>
      </c>
      <c r="C664" s="131">
        <f>PAS!B463</f>
        <v>0</v>
      </c>
      <c r="D664" s="131">
        <f>PAS!C463</f>
        <v>0</v>
      </c>
      <c r="E664" s="131">
        <f>PAS!D463</f>
        <v>0</v>
      </c>
      <c r="F664" s="131">
        <f>PAS!E463</f>
        <v>0</v>
      </c>
      <c r="G664" s="131">
        <f>PAS!F463</f>
        <v>0</v>
      </c>
      <c r="H664" s="131">
        <f>PAS!G463</f>
        <v>0</v>
      </c>
      <c r="I664" s="131">
        <f>PAS!H463</f>
        <v>0</v>
      </c>
      <c r="J664" s="131">
        <f>PAS!I463</f>
        <v>0</v>
      </c>
      <c r="K664" s="131">
        <f>PAS!J463</f>
        <v>0</v>
      </c>
      <c r="L664" s="131">
        <f>PAS!K463</f>
        <v>0</v>
      </c>
      <c r="M664" s="131">
        <f>PAS!L463</f>
        <v>0</v>
      </c>
    </row>
    <row r="665" spans="2:13" ht="14.25" hidden="1">
      <c r="B665" s="131">
        <f>PAS!A464</f>
        <v>0</v>
      </c>
      <c r="C665" s="131">
        <f>PAS!B464</f>
        <v>0</v>
      </c>
      <c r="D665" s="131">
        <f>PAS!C464</f>
        <v>0</v>
      </c>
      <c r="E665" s="131">
        <f>PAS!D464</f>
        <v>0</v>
      </c>
      <c r="F665" s="131">
        <f>PAS!E464</f>
        <v>0</v>
      </c>
      <c r="G665" s="131">
        <f>PAS!F464</f>
        <v>0</v>
      </c>
      <c r="H665" s="131">
        <f>PAS!G464</f>
        <v>0</v>
      </c>
      <c r="I665" s="131">
        <f>PAS!H464</f>
        <v>0</v>
      </c>
      <c r="J665" s="131">
        <f>PAS!I464</f>
        <v>0</v>
      </c>
      <c r="K665" s="131">
        <f>PAS!J464</f>
        <v>0</v>
      </c>
      <c r="L665" s="131">
        <f>PAS!K464</f>
        <v>0</v>
      </c>
      <c r="M665" s="131">
        <f>PAS!L464</f>
        <v>0</v>
      </c>
    </row>
    <row r="666" spans="2:13" ht="14.25" hidden="1">
      <c r="B666" s="131">
        <f>PAS!A465</f>
        <v>0</v>
      </c>
      <c r="C666" s="131">
        <f>PAS!B465</f>
        <v>0</v>
      </c>
      <c r="D666" s="131">
        <f>PAS!C465</f>
        <v>0</v>
      </c>
      <c r="E666" s="131">
        <f>PAS!D465</f>
        <v>0</v>
      </c>
      <c r="F666" s="131">
        <f>PAS!E465</f>
        <v>0</v>
      </c>
      <c r="G666" s="131">
        <f>PAS!F465</f>
        <v>0</v>
      </c>
      <c r="H666" s="131">
        <f>PAS!G465</f>
        <v>0</v>
      </c>
      <c r="I666" s="131">
        <f>PAS!H465</f>
        <v>0</v>
      </c>
      <c r="J666" s="131">
        <f>PAS!I465</f>
        <v>0</v>
      </c>
      <c r="K666" s="131">
        <f>PAS!J465</f>
        <v>0</v>
      </c>
      <c r="L666" s="131">
        <f>PAS!K465</f>
        <v>0</v>
      </c>
      <c r="M666" s="131">
        <f>PAS!L465</f>
        <v>0</v>
      </c>
    </row>
    <row r="667" spans="2:13" ht="14.25" hidden="1">
      <c r="B667" s="131">
        <f>PAS!A466</f>
        <v>0</v>
      </c>
      <c r="C667" s="131">
        <f>PAS!B466</f>
        <v>0</v>
      </c>
      <c r="D667" s="131">
        <f>PAS!C466</f>
        <v>0</v>
      </c>
      <c r="E667" s="131">
        <f>PAS!D466</f>
        <v>0</v>
      </c>
      <c r="F667" s="131">
        <f>PAS!E466</f>
        <v>0</v>
      </c>
      <c r="G667" s="131">
        <f>PAS!F466</f>
        <v>0</v>
      </c>
      <c r="H667" s="131">
        <f>PAS!G466</f>
        <v>0</v>
      </c>
      <c r="I667" s="131">
        <f>PAS!H466</f>
        <v>0</v>
      </c>
      <c r="J667" s="131">
        <f>PAS!I466</f>
        <v>0</v>
      </c>
      <c r="K667" s="131">
        <f>PAS!J466</f>
        <v>0</v>
      </c>
      <c r="L667" s="131">
        <f>PAS!K466</f>
        <v>0</v>
      </c>
      <c r="M667" s="131">
        <f>PAS!L466</f>
        <v>0</v>
      </c>
    </row>
    <row r="668" spans="2:13" ht="14.25" hidden="1">
      <c r="B668" s="131">
        <f>PAS!A467</f>
        <v>0</v>
      </c>
      <c r="C668" s="131">
        <f>PAS!B467</f>
        <v>0</v>
      </c>
      <c r="D668" s="131">
        <f>PAS!C467</f>
        <v>0</v>
      </c>
      <c r="E668" s="131">
        <f>PAS!D467</f>
        <v>0</v>
      </c>
      <c r="F668" s="131">
        <f>PAS!E467</f>
        <v>0</v>
      </c>
      <c r="G668" s="131">
        <f>PAS!F467</f>
        <v>0</v>
      </c>
      <c r="H668" s="131">
        <f>PAS!G467</f>
        <v>0</v>
      </c>
      <c r="I668" s="131">
        <f>PAS!H467</f>
        <v>0</v>
      </c>
      <c r="J668" s="131">
        <f>PAS!I467</f>
        <v>0</v>
      </c>
      <c r="K668" s="131">
        <f>PAS!J467</f>
        <v>0</v>
      </c>
      <c r="L668" s="131">
        <f>PAS!K467</f>
        <v>0</v>
      </c>
      <c r="M668" s="131">
        <f>PAS!L467</f>
        <v>0</v>
      </c>
    </row>
    <row r="669" spans="2:13" ht="14.25" hidden="1">
      <c r="B669" s="131">
        <f>PAS!A468</f>
        <v>0</v>
      </c>
      <c r="C669" s="131">
        <f>PAS!B468</f>
        <v>0</v>
      </c>
      <c r="D669" s="131">
        <f>PAS!C468</f>
        <v>0</v>
      </c>
      <c r="E669" s="131">
        <f>PAS!D468</f>
        <v>0</v>
      </c>
      <c r="F669" s="131">
        <f>PAS!E468</f>
        <v>0</v>
      </c>
      <c r="G669" s="131">
        <f>PAS!F468</f>
        <v>0</v>
      </c>
      <c r="H669" s="131">
        <f>PAS!G468</f>
        <v>0</v>
      </c>
      <c r="I669" s="131">
        <f>PAS!H468</f>
        <v>0</v>
      </c>
      <c r="J669" s="131">
        <f>PAS!I468</f>
        <v>0</v>
      </c>
      <c r="K669" s="131">
        <f>PAS!J468</f>
        <v>0</v>
      </c>
      <c r="L669" s="131">
        <f>PAS!K468</f>
        <v>0</v>
      </c>
      <c r="M669" s="131">
        <f>PAS!L468</f>
        <v>0</v>
      </c>
    </row>
    <row r="670" spans="2:13" ht="14.25" hidden="1">
      <c r="B670" s="131">
        <f>PAS!A469</f>
        <v>0</v>
      </c>
      <c r="C670" s="131">
        <f>PAS!B469</f>
        <v>0</v>
      </c>
      <c r="D670" s="131">
        <f>PAS!C469</f>
        <v>0</v>
      </c>
      <c r="E670" s="131">
        <f>PAS!D469</f>
        <v>0</v>
      </c>
      <c r="F670" s="131">
        <f>PAS!E469</f>
        <v>0</v>
      </c>
      <c r="G670" s="131">
        <f>PAS!F469</f>
        <v>0</v>
      </c>
      <c r="H670" s="131">
        <f>PAS!G469</f>
        <v>0</v>
      </c>
      <c r="I670" s="131">
        <f>PAS!H469</f>
        <v>0</v>
      </c>
      <c r="J670" s="131">
        <f>PAS!I469</f>
        <v>0</v>
      </c>
      <c r="K670" s="131">
        <f>PAS!J469</f>
        <v>0</v>
      </c>
      <c r="L670" s="131">
        <f>PAS!K469</f>
        <v>0</v>
      </c>
      <c r="M670" s="131">
        <f>PAS!L469</f>
        <v>0</v>
      </c>
    </row>
    <row r="671" spans="2:13" ht="14.25" hidden="1">
      <c r="B671" s="131">
        <f>PAS!A470</f>
        <v>0</v>
      </c>
      <c r="C671" s="131">
        <f>PAS!B470</f>
        <v>0</v>
      </c>
      <c r="D671" s="131">
        <f>PAS!C470</f>
        <v>0</v>
      </c>
      <c r="E671" s="131">
        <f>PAS!D470</f>
        <v>0</v>
      </c>
      <c r="F671" s="131">
        <f>PAS!E470</f>
        <v>0</v>
      </c>
      <c r="G671" s="131">
        <f>PAS!F470</f>
        <v>0</v>
      </c>
      <c r="H671" s="131">
        <f>PAS!G470</f>
        <v>0</v>
      </c>
      <c r="I671" s="131">
        <f>PAS!H470</f>
        <v>0</v>
      </c>
      <c r="J671" s="131">
        <f>PAS!I470</f>
        <v>0</v>
      </c>
      <c r="K671" s="131">
        <f>PAS!J470</f>
        <v>0</v>
      </c>
      <c r="L671" s="131">
        <f>PAS!K470</f>
        <v>0</v>
      </c>
      <c r="M671" s="131">
        <f>PAS!L470</f>
        <v>0</v>
      </c>
    </row>
    <row r="672" spans="2:13" ht="14.25" hidden="1">
      <c r="B672" s="131">
        <f>PAS!A471</f>
        <v>0</v>
      </c>
      <c r="C672" s="131">
        <f>PAS!B471</f>
        <v>0</v>
      </c>
      <c r="D672" s="131">
        <f>PAS!C471</f>
        <v>0</v>
      </c>
      <c r="E672" s="131">
        <f>PAS!D471</f>
        <v>0</v>
      </c>
      <c r="F672" s="131">
        <f>PAS!E471</f>
        <v>0</v>
      </c>
      <c r="G672" s="131">
        <f>PAS!F471</f>
        <v>0</v>
      </c>
      <c r="H672" s="131">
        <f>PAS!G471</f>
        <v>0</v>
      </c>
      <c r="I672" s="131">
        <f>PAS!H471</f>
        <v>0</v>
      </c>
      <c r="J672" s="131">
        <f>PAS!I471</f>
        <v>0</v>
      </c>
      <c r="K672" s="131">
        <f>PAS!J471</f>
        <v>0</v>
      </c>
      <c r="L672" s="131">
        <f>PAS!K471</f>
        <v>0</v>
      </c>
      <c r="M672" s="131">
        <f>PAS!L471</f>
        <v>0</v>
      </c>
    </row>
    <row r="673" spans="2:13" ht="14.25" hidden="1">
      <c r="B673" s="131">
        <f>PAS!A472</f>
        <v>0</v>
      </c>
      <c r="C673" s="131">
        <f>PAS!B472</f>
        <v>0</v>
      </c>
      <c r="D673" s="131">
        <f>PAS!C472</f>
        <v>0</v>
      </c>
      <c r="E673" s="131">
        <f>PAS!D472</f>
        <v>0</v>
      </c>
      <c r="F673" s="131">
        <f>PAS!E472</f>
        <v>0</v>
      </c>
      <c r="G673" s="131">
        <f>PAS!F472</f>
        <v>0</v>
      </c>
      <c r="H673" s="131">
        <f>PAS!G472</f>
        <v>0</v>
      </c>
      <c r="I673" s="131">
        <f>PAS!H472</f>
        <v>0</v>
      </c>
      <c r="J673" s="131">
        <f>PAS!I472</f>
        <v>0</v>
      </c>
      <c r="K673" s="131">
        <f>PAS!J472</f>
        <v>0</v>
      </c>
      <c r="L673" s="131">
        <f>PAS!K472</f>
        <v>0</v>
      </c>
      <c r="M673" s="131">
        <f>PAS!L472</f>
        <v>0</v>
      </c>
    </row>
    <row r="674" spans="2:13" ht="14.25" hidden="1">
      <c r="B674" s="131">
        <f>PAS!A473</f>
        <v>0</v>
      </c>
      <c r="C674" s="131">
        <f>PAS!B473</f>
        <v>0</v>
      </c>
      <c r="D674" s="131">
        <f>PAS!C473</f>
        <v>0</v>
      </c>
      <c r="E674" s="131">
        <f>PAS!D473</f>
        <v>0</v>
      </c>
      <c r="F674" s="131">
        <f>PAS!E473</f>
        <v>0</v>
      </c>
      <c r="G674" s="131">
        <f>PAS!F473</f>
        <v>0</v>
      </c>
      <c r="H674" s="131">
        <f>PAS!G473</f>
        <v>0</v>
      </c>
      <c r="I674" s="131">
        <f>PAS!H473</f>
        <v>0</v>
      </c>
      <c r="J674" s="131">
        <f>PAS!I473</f>
        <v>0</v>
      </c>
      <c r="K674" s="131">
        <f>PAS!J473</f>
        <v>0</v>
      </c>
      <c r="L674" s="131">
        <f>PAS!K473</f>
        <v>0</v>
      </c>
      <c r="M674" s="131">
        <f>PAS!L473</f>
        <v>0</v>
      </c>
    </row>
    <row r="675" spans="2:13" ht="14.25" hidden="1">
      <c r="B675" s="131">
        <f>PAS!A474</f>
        <v>0</v>
      </c>
      <c r="C675" s="131">
        <f>PAS!B474</f>
        <v>0</v>
      </c>
      <c r="D675" s="131">
        <f>PAS!C474</f>
        <v>0</v>
      </c>
      <c r="E675" s="131">
        <f>PAS!D474</f>
        <v>0</v>
      </c>
      <c r="F675" s="131">
        <f>PAS!E474</f>
        <v>0</v>
      </c>
      <c r="G675" s="131">
        <f>PAS!F474</f>
        <v>0</v>
      </c>
      <c r="H675" s="131">
        <f>PAS!G474</f>
        <v>0</v>
      </c>
      <c r="I675" s="131">
        <f>PAS!H474</f>
        <v>0</v>
      </c>
      <c r="J675" s="131">
        <f>PAS!I474</f>
        <v>0</v>
      </c>
      <c r="K675" s="131">
        <f>PAS!J474</f>
        <v>0</v>
      </c>
      <c r="L675" s="131">
        <f>PAS!K474</f>
        <v>0</v>
      </c>
      <c r="M675" s="131">
        <f>PAS!L474</f>
        <v>0</v>
      </c>
    </row>
    <row r="676" spans="2:13" ht="14.25" hidden="1">
      <c r="B676" s="131">
        <f>PAS!A475</f>
        <v>0</v>
      </c>
      <c r="C676" s="131">
        <f>PAS!B475</f>
        <v>0</v>
      </c>
      <c r="D676" s="131">
        <f>PAS!C475</f>
        <v>0</v>
      </c>
      <c r="E676" s="131">
        <f>PAS!D475</f>
        <v>0</v>
      </c>
      <c r="F676" s="131">
        <f>PAS!E475</f>
        <v>0</v>
      </c>
      <c r="G676" s="131">
        <f>PAS!F475</f>
        <v>0</v>
      </c>
      <c r="H676" s="131">
        <f>PAS!G475</f>
        <v>0</v>
      </c>
      <c r="I676" s="131">
        <f>PAS!H475</f>
        <v>0</v>
      </c>
      <c r="J676" s="131">
        <f>PAS!I475</f>
        <v>0</v>
      </c>
      <c r="K676" s="131">
        <f>PAS!J475</f>
        <v>0</v>
      </c>
      <c r="L676" s="131">
        <f>PAS!K475</f>
        <v>0</v>
      </c>
      <c r="M676" s="131">
        <f>PAS!L475</f>
        <v>0</v>
      </c>
    </row>
    <row r="677" spans="2:13" ht="14.25" hidden="1">
      <c r="B677" s="131">
        <f>PAS!A476</f>
        <v>0</v>
      </c>
      <c r="C677" s="131">
        <f>PAS!B476</f>
        <v>0</v>
      </c>
      <c r="D677" s="131">
        <f>PAS!C476</f>
        <v>0</v>
      </c>
      <c r="E677" s="131">
        <f>PAS!D476</f>
        <v>0</v>
      </c>
      <c r="F677" s="131">
        <f>PAS!E476</f>
        <v>0</v>
      </c>
      <c r="G677" s="131">
        <f>PAS!F476</f>
        <v>0</v>
      </c>
      <c r="H677" s="131">
        <f>PAS!G476</f>
        <v>0</v>
      </c>
      <c r="I677" s="131">
        <f>PAS!H476</f>
        <v>0</v>
      </c>
      <c r="J677" s="131">
        <f>PAS!I476</f>
        <v>0</v>
      </c>
      <c r="K677" s="131">
        <f>PAS!J476</f>
        <v>0</v>
      </c>
      <c r="L677" s="131">
        <f>PAS!K476</f>
        <v>0</v>
      </c>
      <c r="M677" s="131">
        <f>PAS!L476</f>
        <v>0</v>
      </c>
    </row>
    <row r="678" spans="2:13" ht="14.25" hidden="1">
      <c r="B678" s="131">
        <f>PAS!A477</f>
        <v>0</v>
      </c>
      <c r="C678" s="131">
        <f>PAS!B477</f>
        <v>0</v>
      </c>
      <c r="D678" s="131">
        <f>PAS!C477</f>
        <v>0</v>
      </c>
      <c r="E678" s="131">
        <f>PAS!D477</f>
        <v>0</v>
      </c>
      <c r="F678" s="131">
        <f>PAS!E477</f>
        <v>0</v>
      </c>
      <c r="G678" s="131">
        <f>PAS!F477</f>
        <v>0</v>
      </c>
      <c r="H678" s="131">
        <f>PAS!G477</f>
        <v>0</v>
      </c>
      <c r="I678" s="131">
        <f>PAS!H477</f>
        <v>0</v>
      </c>
      <c r="J678" s="131">
        <f>PAS!I477</f>
        <v>0</v>
      </c>
      <c r="K678" s="131">
        <f>PAS!J477</f>
        <v>0</v>
      </c>
      <c r="L678" s="131">
        <f>PAS!K477</f>
        <v>0</v>
      </c>
      <c r="M678" s="131">
        <f>PAS!L477</f>
        <v>0</v>
      </c>
    </row>
    <row r="679" spans="2:13" ht="14.25" hidden="1">
      <c r="B679" s="131">
        <f>PAS!A478</f>
        <v>0</v>
      </c>
      <c r="C679" s="131">
        <f>PAS!B478</f>
        <v>0</v>
      </c>
      <c r="D679" s="131">
        <f>PAS!C478</f>
        <v>0</v>
      </c>
      <c r="E679" s="131">
        <f>PAS!D478</f>
        <v>0</v>
      </c>
      <c r="F679" s="131">
        <f>PAS!E478</f>
        <v>0</v>
      </c>
      <c r="G679" s="131">
        <f>PAS!F478</f>
        <v>0</v>
      </c>
      <c r="H679" s="131">
        <f>PAS!G478</f>
        <v>0</v>
      </c>
      <c r="I679" s="131">
        <f>PAS!H478</f>
        <v>0</v>
      </c>
      <c r="J679" s="131">
        <f>PAS!I478</f>
        <v>0</v>
      </c>
      <c r="K679" s="131">
        <f>PAS!J478</f>
        <v>0</v>
      </c>
      <c r="L679" s="131">
        <f>PAS!K478</f>
        <v>0</v>
      </c>
      <c r="M679" s="131">
        <f>PAS!L478</f>
        <v>0</v>
      </c>
    </row>
    <row r="680" spans="2:13" ht="14.25" hidden="1">
      <c r="B680" s="131">
        <f>PAS!A479</f>
        <v>0</v>
      </c>
      <c r="C680" s="131">
        <f>PAS!B479</f>
        <v>0</v>
      </c>
      <c r="D680" s="131">
        <f>PAS!C479</f>
        <v>0</v>
      </c>
      <c r="E680" s="131">
        <f>PAS!D479</f>
        <v>0</v>
      </c>
      <c r="F680" s="131">
        <f>PAS!E479</f>
        <v>0</v>
      </c>
      <c r="G680" s="131">
        <f>PAS!F479</f>
        <v>0</v>
      </c>
      <c r="H680" s="131">
        <f>PAS!G479</f>
        <v>0</v>
      </c>
      <c r="I680" s="131">
        <f>PAS!H479</f>
        <v>0</v>
      </c>
      <c r="J680" s="131">
        <f>PAS!I479</f>
        <v>0</v>
      </c>
      <c r="K680" s="131">
        <f>PAS!J479</f>
        <v>0</v>
      </c>
      <c r="L680" s="131">
        <f>PAS!K479</f>
        <v>0</v>
      </c>
      <c r="M680" s="131">
        <f>PAS!L479</f>
        <v>0</v>
      </c>
    </row>
    <row r="681" spans="2:13" ht="14.25" hidden="1">
      <c r="B681" s="131">
        <f>PAS!A480</f>
        <v>0</v>
      </c>
      <c r="C681" s="131">
        <f>PAS!B480</f>
        <v>0</v>
      </c>
      <c r="D681" s="131">
        <f>PAS!C480</f>
        <v>0</v>
      </c>
      <c r="E681" s="131">
        <f>PAS!D480</f>
        <v>0</v>
      </c>
      <c r="F681" s="131">
        <f>PAS!E480</f>
        <v>0</v>
      </c>
      <c r="G681" s="131">
        <f>PAS!F480</f>
        <v>0</v>
      </c>
      <c r="H681" s="131">
        <f>PAS!G480</f>
        <v>0</v>
      </c>
      <c r="I681" s="131">
        <f>PAS!H480</f>
        <v>0</v>
      </c>
      <c r="J681" s="131">
        <f>PAS!I480</f>
        <v>0</v>
      </c>
      <c r="K681" s="131">
        <f>PAS!J480</f>
        <v>0</v>
      </c>
      <c r="L681" s="131">
        <f>PAS!K480</f>
        <v>0</v>
      </c>
      <c r="M681" s="131">
        <f>PAS!L480</f>
        <v>0</v>
      </c>
    </row>
    <row r="682" spans="2:13" ht="14.25" hidden="1">
      <c r="B682" s="131">
        <f>PAS!A481</f>
        <v>0</v>
      </c>
      <c r="C682" s="131">
        <f>PAS!B481</f>
        <v>0</v>
      </c>
      <c r="D682" s="131">
        <f>PAS!C481</f>
        <v>0</v>
      </c>
      <c r="E682" s="131">
        <f>PAS!D481</f>
        <v>0</v>
      </c>
      <c r="F682" s="131">
        <f>PAS!E481</f>
        <v>0</v>
      </c>
      <c r="G682" s="131">
        <f>PAS!F481</f>
        <v>0</v>
      </c>
      <c r="H682" s="131">
        <f>PAS!G481</f>
        <v>0</v>
      </c>
      <c r="I682" s="131">
        <f>PAS!H481</f>
        <v>0</v>
      </c>
      <c r="J682" s="131">
        <f>PAS!I481</f>
        <v>0</v>
      </c>
      <c r="K682" s="131">
        <f>PAS!J481</f>
        <v>0</v>
      </c>
      <c r="L682" s="131">
        <f>PAS!K481</f>
        <v>0</v>
      </c>
      <c r="M682" s="131">
        <f>PAS!L481</f>
        <v>0</v>
      </c>
    </row>
    <row r="683" spans="2:13" ht="14.25" hidden="1">
      <c r="B683" s="131">
        <f>PAS!A482</f>
        <v>0</v>
      </c>
      <c r="C683" s="131">
        <f>PAS!B482</f>
        <v>0</v>
      </c>
      <c r="D683" s="131">
        <f>PAS!C482</f>
        <v>0</v>
      </c>
      <c r="E683" s="131">
        <f>PAS!D482</f>
        <v>0</v>
      </c>
      <c r="F683" s="131">
        <f>PAS!E482</f>
        <v>0</v>
      </c>
      <c r="G683" s="131">
        <f>PAS!F482</f>
        <v>0</v>
      </c>
      <c r="H683" s="131">
        <f>PAS!G482</f>
        <v>0</v>
      </c>
      <c r="I683" s="131">
        <f>PAS!H482</f>
        <v>0</v>
      </c>
      <c r="J683" s="131">
        <f>PAS!I482</f>
        <v>0</v>
      </c>
      <c r="K683" s="131">
        <f>PAS!J482</f>
        <v>0</v>
      </c>
      <c r="L683" s="131">
        <f>PAS!K482</f>
        <v>0</v>
      </c>
      <c r="M683" s="131">
        <f>PAS!L482</f>
        <v>0</v>
      </c>
    </row>
    <row r="684" spans="2:13" ht="14.25" hidden="1">
      <c r="B684" s="131">
        <f>PAS!A483</f>
        <v>0</v>
      </c>
      <c r="C684" s="131">
        <f>PAS!B483</f>
        <v>0</v>
      </c>
      <c r="D684" s="131">
        <f>PAS!C483</f>
        <v>0</v>
      </c>
      <c r="E684" s="131">
        <f>PAS!D483</f>
        <v>0</v>
      </c>
      <c r="F684" s="131">
        <f>PAS!E483</f>
        <v>0</v>
      </c>
      <c r="G684" s="131">
        <f>PAS!F483</f>
        <v>0</v>
      </c>
      <c r="H684" s="131">
        <f>PAS!G483</f>
        <v>0</v>
      </c>
      <c r="I684" s="131">
        <f>PAS!H483</f>
        <v>0</v>
      </c>
      <c r="J684" s="131">
        <f>PAS!I483</f>
        <v>0</v>
      </c>
      <c r="K684" s="131">
        <f>PAS!J483</f>
        <v>0</v>
      </c>
      <c r="L684" s="131">
        <f>PAS!K483</f>
        <v>0</v>
      </c>
      <c r="M684" s="131">
        <f>PAS!L483</f>
        <v>0</v>
      </c>
    </row>
    <row r="685" spans="2:13" ht="14.25" hidden="1">
      <c r="B685" s="131">
        <f>PAS!A484</f>
        <v>0</v>
      </c>
      <c r="C685" s="131">
        <f>PAS!B484</f>
        <v>0</v>
      </c>
      <c r="D685" s="131">
        <f>PAS!C484</f>
        <v>0</v>
      </c>
      <c r="E685" s="131">
        <f>PAS!D484</f>
        <v>0</v>
      </c>
      <c r="F685" s="131">
        <f>PAS!E484</f>
        <v>0</v>
      </c>
      <c r="G685" s="131">
        <f>PAS!F484</f>
        <v>0</v>
      </c>
      <c r="H685" s="131">
        <f>PAS!G484</f>
        <v>0</v>
      </c>
      <c r="I685" s="131">
        <f>PAS!H484</f>
        <v>0</v>
      </c>
      <c r="J685" s="131">
        <f>PAS!I484</f>
        <v>0</v>
      </c>
      <c r="K685" s="131">
        <f>PAS!J484</f>
        <v>0</v>
      </c>
      <c r="L685" s="131">
        <f>PAS!K484</f>
        <v>0</v>
      </c>
      <c r="M685" s="131">
        <f>PAS!L484</f>
        <v>0</v>
      </c>
    </row>
    <row r="686" spans="2:13" ht="14.25" hidden="1">
      <c r="B686" s="131">
        <f>PAS!A485</f>
        <v>0</v>
      </c>
      <c r="C686" s="131">
        <f>PAS!B485</f>
        <v>0</v>
      </c>
      <c r="D686" s="131">
        <f>PAS!C485</f>
        <v>0</v>
      </c>
      <c r="E686" s="131">
        <f>PAS!D485</f>
        <v>0</v>
      </c>
      <c r="F686" s="131">
        <f>PAS!E485</f>
        <v>0</v>
      </c>
      <c r="G686" s="131">
        <f>PAS!F485</f>
        <v>0</v>
      </c>
      <c r="H686" s="131">
        <f>PAS!G485</f>
        <v>0</v>
      </c>
      <c r="I686" s="131">
        <f>PAS!H485</f>
        <v>0</v>
      </c>
      <c r="J686" s="131">
        <f>PAS!I485</f>
        <v>0</v>
      </c>
      <c r="K686" s="131">
        <f>PAS!J485</f>
        <v>0</v>
      </c>
      <c r="L686" s="131">
        <f>PAS!K485</f>
        <v>0</v>
      </c>
      <c r="M686" s="131">
        <f>PAS!L485</f>
        <v>0</v>
      </c>
    </row>
    <row r="687" spans="2:13" ht="14.25" hidden="1">
      <c r="B687" s="131">
        <f>PAS!A486</f>
        <v>0</v>
      </c>
      <c r="C687" s="131">
        <f>PAS!B486</f>
        <v>0</v>
      </c>
      <c r="D687" s="131">
        <f>PAS!C486</f>
        <v>0</v>
      </c>
      <c r="E687" s="131">
        <f>PAS!D486</f>
        <v>0</v>
      </c>
      <c r="F687" s="131">
        <f>PAS!E486</f>
        <v>0</v>
      </c>
      <c r="G687" s="131">
        <f>PAS!F486</f>
        <v>0</v>
      </c>
      <c r="H687" s="131">
        <f>PAS!G486</f>
        <v>0</v>
      </c>
      <c r="I687" s="131">
        <f>PAS!H486</f>
        <v>0</v>
      </c>
      <c r="J687" s="131">
        <f>PAS!I486</f>
        <v>0</v>
      </c>
      <c r="K687" s="131">
        <f>PAS!J486</f>
        <v>0</v>
      </c>
      <c r="L687" s="131">
        <f>PAS!K486</f>
        <v>0</v>
      </c>
      <c r="M687" s="131">
        <f>PAS!L486</f>
        <v>0</v>
      </c>
    </row>
    <row r="688" spans="2:13" ht="14.25" hidden="1">
      <c r="B688" s="131">
        <f>PAS!A487</f>
        <v>0</v>
      </c>
      <c r="C688" s="131">
        <f>PAS!B487</f>
        <v>0</v>
      </c>
      <c r="D688" s="131">
        <f>PAS!C487</f>
        <v>0</v>
      </c>
      <c r="E688" s="131">
        <f>PAS!D487</f>
        <v>0</v>
      </c>
      <c r="F688" s="131">
        <f>PAS!E487</f>
        <v>0</v>
      </c>
      <c r="G688" s="131">
        <f>PAS!F487</f>
        <v>0</v>
      </c>
      <c r="H688" s="131">
        <f>PAS!G487</f>
        <v>0</v>
      </c>
      <c r="I688" s="131">
        <f>PAS!H487</f>
        <v>0</v>
      </c>
      <c r="J688" s="131">
        <f>PAS!I487</f>
        <v>0</v>
      </c>
      <c r="K688" s="131">
        <f>PAS!J487</f>
        <v>0</v>
      </c>
      <c r="L688" s="131">
        <f>PAS!K487</f>
        <v>0</v>
      </c>
      <c r="M688" s="131">
        <f>PAS!L487</f>
        <v>0</v>
      </c>
    </row>
    <row r="689" spans="2:13" ht="14.25" hidden="1">
      <c r="B689" s="131">
        <f>PAS!A488</f>
        <v>0</v>
      </c>
      <c r="C689" s="131">
        <f>PAS!B488</f>
        <v>0</v>
      </c>
      <c r="D689" s="131">
        <f>PAS!C488</f>
        <v>0</v>
      </c>
      <c r="E689" s="131">
        <f>PAS!D488</f>
        <v>0</v>
      </c>
      <c r="F689" s="131">
        <f>PAS!E488</f>
        <v>0</v>
      </c>
      <c r="G689" s="131">
        <f>PAS!F488</f>
        <v>0</v>
      </c>
      <c r="H689" s="131">
        <f>PAS!G488</f>
        <v>0</v>
      </c>
      <c r="I689" s="131">
        <f>PAS!H488</f>
        <v>0</v>
      </c>
      <c r="J689" s="131">
        <f>PAS!I488</f>
        <v>0</v>
      </c>
      <c r="K689" s="131">
        <f>PAS!J488</f>
        <v>0</v>
      </c>
      <c r="L689" s="131">
        <f>PAS!K488</f>
        <v>0</v>
      </c>
      <c r="M689" s="131">
        <f>PAS!L488</f>
        <v>0</v>
      </c>
    </row>
    <row r="690" spans="2:13" ht="14.25" hidden="1">
      <c r="B690" s="131">
        <f>PAS!A489</f>
        <v>0</v>
      </c>
      <c r="C690" s="131">
        <f>PAS!B489</f>
        <v>0</v>
      </c>
      <c r="D690" s="131">
        <f>PAS!C489</f>
        <v>0</v>
      </c>
      <c r="E690" s="131">
        <f>PAS!D489</f>
        <v>0</v>
      </c>
      <c r="F690" s="131">
        <f>PAS!E489</f>
        <v>0</v>
      </c>
      <c r="G690" s="131">
        <f>PAS!F489</f>
        <v>0</v>
      </c>
      <c r="H690" s="131">
        <f>PAS!G489</f>
        <v>0</v>
      </c>
      <c r="I690" s="131">
        <f>PAS!H489</f>
        <v>0</v>
      </c>
      <c r="J690" s="131">
        <f>PAS!I489</f>
        <v>0</v>
      </c>
      <c r="K690" s="131">
        <f>PAS!J489</f>
        <v>0</v>
      </c>
      <c r="L690" s="131">
        <f>PAS!K489</f>
        <v>0</v>
      </c>
      <c r="M690" s="131">
        <f>PAS!L489</f>
        <v>0</v>
      </c>
    </row>
    <row r="691" spans="2:13" ht="14.25" hidden="1">
      <c r="B691" s="131">
        <f>PAS!A490</f>
        <v>0</v>
      </c>
      <c r="C691" s="131">
        <f>PAS!B490</f>
        <v>0</v>
      </c>
      <c r="D691" s="131">
        <f>PAS!C490</f>
        <v>0</v>
      </c>
      <c r="E691" s="131">
        <f>PAS!D490</f>
        <v>0</v>
      </c>
      <c r="F691" s="131">
        <f>PAS!E490</f>
        <v>0</v>
      </c>
      <c r="G691" s="131">
        <f>PAS!F490</f>
        <v>0</v>
      </c>
      <c r="H691" s="131">
        <f>PAS!G490</f>
        <v>0</v>
      </c>
      <c r="I691" s="131">
        <f>PAS!H490</f>
        <v>0</v>
      </c>
      <c r="J691" s="131">
        <f>PAS!I490</f>
        <v>0</v>
      </c>
      <c r="K691" s="131">
        <f>PAS!J490</f>
        <v>0</v>
      </c>
      <c r="L691" s="131">
        <f>PAS!K490</f>
        <v>0</v>
      </c>
      <c r="M691" s="131">
        <f>PAS!L490</f>
        <v>0</v>
      </c>
    </row>
    <row r="692" spans="2:13" ht="14.25" hidden="1">
      <c r="B692" s="131">
        <f>PAS!A491</f>
        <v>0</v>
      </c>
      <c r="C692" s="131">
        <f>PAS!B491</f>
        <v>0</v>
      </c>
      <c r="D692" s="131">
        <f>PAS!C491</f>
        <v>0</v>
      </c>
      <c r="E692" s="131">
        <f>PAS!D491</f>
        <v>0</v>
      </c>
      <c r="F692" s="131">
        <f>PAS!E491</f>
        <v>0</v>
      </c>
      <c r="G692" s="131">
        <f>PAS!F491</f>
        <v>0</v>
      </c>
      <c r="H692" s="131">
        <f>PAS!G491</f>
        <v>0</v>
      </c>
      <c r="I692" s="131">
        <f>PAS!H491</f>
        <v>0</v>
      </c>
      <c r="J692" s="131">
        <f>PAS!I491</f>
        <v>0</v>
      </c>
      <c r="K692" s="131">
        <f>PAS!J491</f>
        <v>0</v>
      </c>
      <c r="L692" s="131">
        <f>PAS!K491</f>
        <v>0</v>
      </c>
      <c r="M692" s="131">
        <f>PAS!L491</f>
        <v>0</v>
      </c>
    </row>
    <row r="693" spans="2:13" ht="14.25" hidden="1">
      <c r="B693" s="131">
        <f>PAS!A492</f>
        <v>0</v>
      </c>
      <c r="C693" s="131">
        <f>PAS!B492</f>
        <v>0</v>
      </c>
      <c r="D693" s="131">
        <f>PAS!C492</f>
        <v>0</v>
      </c>
      <c r="E693" s="131">
        <f>PAS!D492</f>
        <v>0</v>
      </c>
      <c r="F693" s="131">
        <f>PAS!E492</f>
        <v>0</v>
      </c>
      <c r="G693" s="131">
        <f>PAS!F492</f>
        <v>0</v>
      </c>
      <c r="H693" s="131">
        <f>PAS!G492</f>
        <v>0</v>
      </c>
      <c r="I693" s="131">
        <f>PAS!H492</f>
        <v>0</v>
      </c>
      <c r="J693" s="131">
        <f>PAS!I492</f>
        <v>0</v>
      </c>
      <c r="K693" s="131">
        <f>PAS!J492</f>
        <v>0</v>
      </c>
      <c r="L693" s="131">
        <f>PAS!K492</f>
        <v>0</v>
      </c>
      <c r="M693" s="131">
        <f>PAS!L492</f>
        <v>0</v>
      </c>
    </row>
    <row r="694" spans="2:13" ht="14.25" hidden="1">
      <c r="B694" s="131">
        <f>PAS!A493</f>
        <v>0</v>
      </c>
      <c r="C694" s="131">
        <f>PAS!B493</f>
        <v>0</v>
      </c>
      <c r="D694" s="131">
        <f>PAS!C493</f>
        <v>0</v>
      </c>
      <c r="E694" s="131">
        <f>PAS!D493</f>
        <v>0</v>
      </c>
      <c r="F694" s="131">
        <f>PAS!E493</f>
        <v>0</v>
      </c>
      <c r="G694" s="131">
        <f>PAS!F493</f>
        <v>0</v>
      </c>
      <c r="H694" s="131">
        <f>PAS!G493</f>
        <v>0</v>
      </c>
      <c r="I694" s="131">
        <f>PAS!H493</f>
        <v>0</v>
      </c>
      <c r="J694" s="131">
        <f>PAS!I493</f>
        <v>0</v>
      </c>
      <c r="K694" s="131">
        <f>PAS!J493</f>
        <v>0</v>
      </c>
      <c r="L694" s="131">
        <f>PAS!K493</f>
        <v>0</v>
      </c>
      <c r="M694" s="131">
        <f>PAS!L493</f>
        <v>0</v>
      </c>
    </row>
    <row r="695" spans="2:13" ht="14.25" hidden="1">
      <c r="B695" s="131">
        <f>PAS!A494</f>
        <v>0</v>
      </c>
      <c r="C695" s="131">
        <f>PAS!B494</f>
        <v>0</v>
      </c>
      <c r="D695" s="131">
        <f>PAS!C494</f>
        <v>0</v>
      </c>
      <c r="E695" s="131">
        <f>PAS!D494</f>
        <v>0</v>
      </c>
      <c r="F695" s="131">
        <f>PAS!E494</f>
        <v>0</v>
      </c>
      <c r="G695" s="131">
        <f>PAS!F494</f>
        <v>0</v>
      </c>
      <c r="H695" s="131">
        <f>PAS!G494</f>
        <v>0</v>
      </c>
      <c r="I695" s="131">
        <f>PAS!H494</f>
        <v>0</v>
      </c>
      <c r="J695" s="131">
        <f>PAS!I494</f>
        <v>0</v>
      </c>
      <c r="K695" s="131">
        <f>PAS!J494</f>
        <v>0</v>
      </c>
      <c r="L695" s="131">
        <f>PAS!K494</f>
        <v>0</v>
      </c>
      <c r="M695" s="131">
        <f>PAS!L494</f>
        <v>0</v>
      </c>
    </row>
    <row r="696" spans="2:13" ht="14.25" hidden="1">
      <c r="B696" s="131">
        <f>PAS!A495</f>
        <v>0</v>
      </c>
      <c r="C696" s="131">
        <f>PAS!B495</f>
        <v>0</v>
      </c>
      <c r="D696" s="131">
        <f>PAS!C495</f>
        <v>0</v>
      </c>
      <c r="E696" s="131">
        <f>PAS!D495</f>
        <v>0</v>
      </c>
      <c r="F696" s="131">
        <f>PAS!E495</f>
        <v>0</v>
      </c>
      <c r="G696" s="131">
        <f>PAS!F495</f>
        <v>0</v>
      </c>
      <c r="H696" s="131">
        <f>PAS!G495</f>
        <v>0</v>
      </c>
      <c r="I696" s="131">
        <f>PAS!H495</f>
        <v>0</v>
      </c>
      <c r="J696" s="131">
        <f>PAS!I495</f>
        <v>0</v>
      </c>
      <c r="K696" s="131">
        <f>PAS!J495</f>
        <v>0</v>
      </c>
      <c r="L696" s="131">
        <f>PAS!K495</f>
        <v>0</v>
      </c>
      <c r="M696" s="131">
        <f>PAS!L495</f>
        <v>0</v>
      </c>
    </row>
    <row r="697" spans="2:13" ht="14.25" hidden="1">
      <c r="B697" s="131">
        <f>PAS!A496</f>
        <v>0</v>
      </c>
      <c r="C697" s="131">
        <f>PAS!B496</f>
        <v>0</v>
      </c>
      <c r="D697" s="131">
        <f>PAS!C496</f>
        <v>0</v>
      </c>
      <c r="E697" s="131">
        <f>PAS!D496</f>
        <v>0</v>
      </c>
      <c r="F697" s="131">
        <f>PAS!E496</f>
        <v>0</v>
      </c>
      <c r="G697" s="131">
        <f>PAS!F496</f>
        <v>0</v>
      </c>
      <c r="H697" s="131">
        <f>PAS!G496</f>
        <v>0</v>
      </c>
      <c r="I697" s="131">
        <f>PAS!H496</f>
        <v>0</v>
      </c>
      <c r="J697" s="131">
        <f>PAS!I496</f>
        <v>0</v>
      </c>
      <c r="K697" s="131">
        <f>PAS!J496</f>
        <v>0</v>
      </c>
      <c r="L697" s="131">
        <f>PAS!K496</f>
        <v>0</v>
      </c>
      <c r="M697" s="131">
        <f>PAS!L496</f>
        <v>0</v>
      </c>
    </row>
    <row r="698" spans="2:13" ht="14.25" hidden="1">
      <c r="B698" s="131">
        <f>PAS!A497</f>
        <v>0</v>
      </c>
      <c r="C698" s="131">
        <f>PAS!B497</f>
        <v>0</v>
      </c>
      <c r="D698" s="131">
        <f>PAS!C497</f>
        <v>0</v>
      </c>
      <c r="E698" s="131">
        <f>PAS!D497</f>
        <v>0</v>
      </c>
      <c r="F698" s="131">
        <f>PAS!E497</f>
        <v>0</v>
      </c>
      <c r="G698" s="131">
        <f>PAS!F497</f>
        <v>0</v>
      </c>
      <c r="H698" s="131">
        <f>PAS!G497</f>
        <v>0</v>
      </c>
      <c r="I698" s="131">
        <f>PAS!H497</f>
        <v>0</v>
      </c>
      <c r="J698" s="131">
        <f>PAS!I497</f>
        <v>0</v>
      </c>
      <c r="K698" s="131">
        <f>PAS!J497</f>
        <v>0</v>
      </c>
      <c r="L698" s="131">
        <f>PAS!K497</f>
        <v>0</v>
      </c>
      <c r="M698" s="131">
        <f>PAS!L497</f>
        <v>0</v>
      </c>
    </row>
    <row r="699" spans="2:13" ht="14.25" hidden="1">
      <c r="B699" s="131">
        <f>PAS!A498</f>
        <v>0</v>
      </c>
      <c r="C699" s="131">
        <f>PAS!B498</f>
        <v>0</v>
      </c>
      <c r="D699" s="131">
        <f>PAS!C498</f>
        <v>0</v>
      </c>
      <c r="E699" s="131">
        <f>PAS!D498</f>
        <v>0</v>
      </c>
      <c r="F699" s="131">
        <f>PAS!E498</f>
        <v>0</v>
      </c>
      <c r="G699" s="131">
        <f>PAS!F498</f>
        <v>0</v>
      </c>
      <c r="H699" s="131">
        <f>PAS!G498</f>
        <v>0</v>
      </c>
      <c r="I699" s="131">
        <f>PAS!H498</f>
        <v>0</v>
      </c>
      <c r="J699" s="131">
        <f>PAS!I498</f>
        <v>0</v>
      </c>
      <c r="K699" s="131">
        <f>PAS!J498</f>
        <v>0</v>
      </c>
      <c r="L699" s="131">
        <f>PAS!K498</f>
        <v>0</v>
      </c>
      <c r="M699" s="131">
        <f>PAS!L498</f>
        <v>0</v>
      </c>
    </row>
    <row r="700" spans="2:13" ht="14.25" hidden="1">
      <c r="B700" s="131">
        <f>PAS!A499</f>
        <v>0</v>
      </c>
      <c r="C700" s="131">
        <f>PAS!B499</f>
        <v>0</v>
      </c>
      <c r="D700" s="131">
        <f>PAS!C499</f>
        <v>0</v>
      </c>
      <c r="E700" s="131">
        <f>PAS!D499</f>
        <v>0</v>
      </c>
      <c r="F700" s="131">
        <f>PAS!E499</f>
        <v>0</v>
      </c>
      <c r="G700" s="131">
        <f>PAS!F499</f>
        <v>0</v>
      </c>
      <c r="H700" s="131">
        <f>PAS!G499</f>
        <v>0</v>
      </c>
      <c r="I700" s="131">
        <f>PAS!H499</f>
        <v>0</v>
      </c>
      <c r="J700" s="131">
        <f>PAS!I499</f>
        <v>0</v>
      </c>
      <c r="K700" s="131">
        <f>PAS!J499</f>
        <v>0</v>
      </c>
      <c r="L700" s="131">
        <f>PAS!K499</f>
        <v>0</v>
      </c>
      <c r="M700" s="131">
        <f>PAS!L499</f>
        <v>0</v>
      </c>
    </row>
    <row r="701" spans="2:13" ht="14.25" hidden="1">
      <c r="B701" s="131">
        <f>PAS!A500</f>
        <v>0</v>
      </c>
      <c r="C701" s="131">
        <f>PAS!B500</f>
        <v>0</v>
      </c>
      <c r="D701" s="131">
        <f>PAS!C500</f>
        <v>0</v>
      </c>
      <c r="E701" s="131">
        <f>PAS!D500</f>
        <v>0</v>
      </c>
      <c r="F701" s="131">
        <f>PAS!E500</f>
        <v>0</v>
      </c>
      <c r="G701" s="131">
        <f>PAS!F500</f>
        <v>0</v>
      </c>
      <c r="H701" s="131">
        <f>PAS!G500</f>
        <v>0</v>
      </c>
      <c r="I701" s="131">
        <f>PAS!H500</f>
        <v>0</v>
      </c>
      <c r="J701" s="131">
        <f>PAS!I500</f>
        <v>0</v>
      </c>
      <c r="K701" s="131">
        <f>PAS!J500</f>
        <v>0</v>
      </c>
      <c r="L701" s="131">
        <f>PAS!K500</f>
        <v>0</v>
      </c>
      <c r="M701" s="131">
        <f>PAS!L500</f>
        <v>0</v>
      </c>
    </row>
    <row r="702" spans="2:13" ht="14.25" hidden="1">
      <c r="B702" s="131">
        <f>PAS!A501</f>
        <v>0</v>
      </c>
      <c r="C702" s="131">
        <f>PAS!B501</f>
        <v>0</v>
      </c>
      <c r="D702" s="131">
        <f>PAS!C501</f>
        <v>0</v>
      </c>
      <c r="E702" s="131">
        <f>PAS!D501</f>
        <v>0</v>
      </c>
      <c r="F702" s="131">
        <f>PAS!E501</f>
        <v>0</v>
      </c>
      <c r="G702" s="131">
        <f>PAS!F501</f>
        <v>0</v>
      </c>
      <c r="H702" s="131">
        <f>PAS!G501</f>
        <v>0</v>
      </c>
      <c r="I702" s="131">
        <f>PAS!H501</f>
        <v>0</v>
      </c>
      <c r="J702" s="131">
        <f>PAS!I501</f>
        <v>0</v>
      </c>
      <c r="K702" s="131">
        <f>PAS!J501</f>
        <v>0</v>
      </c>
      <c r="L702" s="131">
        <f>PAS!K501</f>
        <v>0</v>
      </c>
      <c r="M702" s="131">
        <f>PAS!L501</f>
        <v>0</v>
      </c>
    </row>
    <row r="703" spans="2:13" ht="14.25" hidden="1">
      <c r="B703" s="131">
        <f>PAS!A502</f>
        <v>0</v>
      </c>
      <c r="C703" s="131">
        <f>PAS!B502</f>
        <v>0</v>
      </c>
      <c r="D703" s="131">
        <f>PAS!C502</f>
        <v>0</v>
      </c>
      <c r="E703" s="131">
        <f>PAS!D502</f>
        <v>0</v>
      </c>
      <c r="F703" s="131">
        <f>PAS!E502</f>
        <v>0</v>
      </c>
      <c r="G703" s="131">
        <f>PAS!F502</f>
        <v>0</v>
      </c>
      <c r="H703" s="131">
        <f>PAS!G502</f>
        <v>0</v>
      </c>
      <c r="I703" s="131">
        <f>PAS!H502</f>
        <v>0</v>
      </c>
      <c r="J703" s="131">
        <f>PAS!I502</f>
        <v>0</v>
      </c>
      <c r="K703" s="131">
        <f>PAS!J502</f>
        <v>0</v>
      </c>
      <c r="L703" s="131">
        <f>PAS!K502</f>
        <v>0</v>
      </c>
      <c r="M703" s="131">
        <f>PAS!L502</f>
        <v>0</v>
      </c>
    </row>
    <row r="704" spans="2:13" ht="14.25" hidden="1">
      <c r="B704" s="131">
        <f>PAS!A503</f>
        <v>0</v>
      </c>
      <c r="C704" s="131">
        <f>PAS!B503</f>
        <v>0</v>
      </c>
      <c r="D704" s="131">
        <f>PAS!C503</f>
        <v>0</v>
      </c>
      <c r="E704" s="131">
        <f>PAS!D503</f>
        <v>0</v>
      </c>
      <c r="F704" s="131">
        <f>PAS!E503</f>
        <v>0</v>
      </c>
      <c r="G704" s="131">
        <f>PAS!F503</f>
        <v>0</v>
      </c>
      <c r="H704" s="131">
        <f>PAS!G503</f>
        <v>0</v>
      </c>
      <c r="I704" s="131">
        <f>PAS!H503</f>
        <v>0</v>
      </c>
      <c r="J704" s="131">
        <f>PAS!I503</f>
        <v>0</v>
      </c>
      <c r="K704" s="131">
        <f>PAS!J503</f>
        <v>0</v>
      </c>
      <c r="L704" s="131">
        <f>PAS!K503</f>
        <v>0</v>
      </c>
      <c r="M704" s="131">
        <f>PAS!L503</f>
        <v>0</v>
      </c>
    </row>
    <row r="705" spans="2:13" ht="14.25" hidden="1">
      <c r="B705" s="131">
        <f>PAS!A504</f>
        <v>0</v>
      </c>
      <c r="C705" s="131">
        <f>PAS!B504</f>
        <v>0</v>
      </c>
      <c r="D705" s="131">
        <f>PAS!C504</f>
        <v>0</v>
      </c>
      <c r="E705" s="131">
        <f>PAS!D504</f>
        <v>0</v>
      </c>
      <c r="F705" s="131">
        <f>PAS!E504</f>
        <v>0</v>
      </c>
      <c r="G705" s="131">
        <f>PAS!F504</f>
        <v>0</v>
      </c>
      <c r="H705" s="131">
        <f>PAS!G504</f>
        <v>0</v>
      </c>
      <c r="I705" s="131">
        <f>PAS!H504</f>
        <v>0</v>
      </c>
      <c r="J705" s="131">
        <f>PAS!I504</f>
        <v>0</v>
      </c>
      <c r="K705" s="131">
        <f>PAS!J504</f>
        <v>0</v>
      </c>
      <c r="L705" s="131">
        <f>PAS!K504</f>
        <v>0</v>
      </c>
      <c r="M705" s="131">
        <f>PAS!L504</f>
        <v>0</v>
      </c>
    </row>
    <row r="706" spans="2:13" ht="14.25" hidden="1">
      <c r="B706" s="131">
        <f>PAS!A505</f>
        <v>0</v>
      </c>
      <c r="C706" s="131">
        <f>PAS!B505</f>
        <v>0</v>
      </c>
      <c r="D706" s="131">
        <f>PAS!C505</f>
        <v>0</v>
      </c>
      <c r="E706" s="131">
        <f>PAS!D505</f>
        <v>0</v>
      </c>
      <c r="F706" s="131">
        <f>PAS!E505</f>
        <v>0</v>
      </c>
      <c r="G706" s="131">
        <f>PAS!F505</f>
        <v>0</v>
      </c>
      <c r="H706" s="131">
        <f>PAS!G505</f>
        <v>0</v>
      </c>
      <c r="I706" s="131">
        <f>PAS!H505</f>
        <v>0</v>
      </c>
      <c r="J706" s="131">
        <f>PAS!I505</f>
        <v>0</v>
      </c>
      <c r="K706" s="131">
        <f>PAS!J505</f>
        <v>0</v>
      </c>
      <c r="L706" s="131">
        <f>PAS!K505</f>
        <v>0</v>
      </c>
      <c r="M706" s="131">
        <f>PAS!L505</f>
        <v>0</v>
      </c>
    </row>
    <row r="707" spans="2:13" ht="14.25" hidden="1">
      <c r="B707" s="131">
        <f>PAS!A506</f>
        <v>0</v>
      </c>
      <c r="C707" s="131">
        <f>PAS!B506</f>
        <v>0</v>
      </c>
      <c r="D707" s="131">
        <f>PAS!C506</f>
        <v>0</v>
      </c>
      <c r="E707" s="131">
        <f>PAS!D506</f>
        <v>0</v>
      </c>
      <c r="F707" s="131">
        <f>PAS!E506</f>
        <v>0</v>
      </c>
      <c r="G707" s="131">
        <f>PAS!F506</f>
        <v>0</v>
      </c>
      <c r="H707" s="131">
        <f>PAS!G506</f>
        <v>0</v>
      </c>
      <c r="I707" s="131">
        <f>PAS!H506</f>
        <v>0</v>
      </c>
      <c r="J707" s="131">
        <f>PAS!I506</f>
        <v>0</v>
      </c>
      <c r="K707" s="131">
        <f>PAS!J506</f>
        <v>0</v>
      </c>
      <c r="L707" s="131">
        <f>PAS!K506</f>
        <v>0</v>
      </c>
      <c r="M707" s="131">
        <f>PAS!L506</f>
        <v>0</v>
      </c>
    </row>
    <row r="708" spans="2:13" ht="14.25" hidden="1">
      <c r="B708" s="131">
        <f>PAS!A507</f>
        <v>0</v>
      </c>
      <c r="C708" s="131">
        <f>PAS!B507</f>
        <v>0</v>
      </c>
      <c r="D708" s="131">
        <f>PAS!C507</f>
        <v>0</v>
      </c>
      <c r="E708" s="131">
        <f>PAS!D507</f>
        <v>0</v>
      </c>
      <c r="F708" s="131">
        <f>PAS!E507</f>
        <v>0</v>
      </c>
      <c r="G708" s="131">
        <f>PAS!F507</f>
        <v>0</v>
      </c>
      <c r="H708" s="131">
        <f>PAS!G507</f>
        <v>0</v>
      </c>
      <c r="I708" s="131">
        <f>PAS!H507</f>
        <v>0</v>
      </c>
      <c r="J708" s="131">
        <f>PAS!I507</f>
        <v>0</v>
      </c>
      <c r="K708" s="131">
        <f>PAS!J507</f>
        <v>0</v>
      </c>
      <c r="L708" s="131">
        <f>PAS!K507</f>
        <v>0</v>
      </c>
      <c r="M708" s="131">
        <f>PAS!L507</f>
        <v>0</v>
      </c>
    </row>
    <row r="709" spans="2:13" ht="14.25" hidden="1">
      <c r="B709" s="131">
        <f>PAS!A508</f>
        <v>0</v>
      </c>
      <c r="C709" s="131">
        <f>PAS!B508</f>
        <v>0</v>
      </c>
      <c r="D709" s="131">
        <f>PAS!C508</f>
        <v>0</v>
      </c>
      <c r="E709" s="131">
        <f>PAS!D508</f>
        <v>0</v>
      </c>
      <c r="F709" s="131">
        <f>PAS!E508</f>
        <v>0</v>
      </c>
      <c r="G709" s="131">
        <f>PAS!F508</f>
        <v>0</v>
      </c>
      <c r="H709" s="131">
        <f>PAS!G508</f>
        <v>0</v>
      </c>
      <c r="I709" s="131">
        <f>PAS!H508</f>
        <v>0</v>
      </c>
      <c r="J709" s="131">
        <f>PAS!I508</f>
        <v>0</v>
      </c>
      <c r="K709" s="131">
        <f>PAS!J508</f>
        <v>0</v>
      </c>
      <c r="L709" s="131">
        <f>PAS!K508</f>
        <v>0</v>
      </c>
      <c r="M709" s="131">
        <f>PAS!L508</f>
        <v>0</v>
      </c>
    </row>
    <row r="710" spans="2:13" ht="14.25" hidden="1">
      <c r="B710" s="131">
        <f>PAS!A509</f>
        <v>0</v>
      </c>
      <c r="C710" s="131">
        <f>PAS!B509</f>
        <v>0</v>
      </c>
      <c r="D710" s="131">
        <f>PAS!C509</f>
        <v>0</v>
      </c>
      <c r="E710" s="131">
        <f>PAS!D509</f>
        <v>0</v>
      </c>
      <c r="F710" s="131">
        <f>PAS!E509</f>
        <v>0</v>
      </c>
      <c r="G710" s="131">
        <f>PAS!F509</f>
        <v>0</v>
      </c>
      <c r="H710" s="131">
        <f>PAS!G509</f>
        <v>0</v>
      </c>
      <c r="I710" s="131">
        <f>PAS!H509</f>
        <v>0</v>
      </c>
      <c r="J710" s="131">
        <f>PAS!I509</f>
        <v>0</v>
      </c>
      <c r="K710" s="131">
        <f>PAS!J509</f>
        <v>0</v>
      </c>
      <c r="L710" s="131">
        <f>PAS!K509</f>
        <v>0</v>
      </c>
      <c r="M710" s="131">
        <f>PAS!L509</f>
        <v>0</v>
      </c>
    </row>
    <row r="711" spans="2:13" ht="14.25" hidden="1">
      <c r="B711" s="131">
        <f>PAS!A510</f>
        <v>0</v>
      </c>
      <c r="C711" s="131">
        <f>PAS!B510</f>
        <v>0</v>
      </c>
      <c r="D711" s="131">
        <f>PAS!C510</f>
        <v>0</v>
      </c>
      <c r="E711" s="131">
        <f>PAS!D510</f>
        <v>0</v>
      </c>
      <c r="F711" s="131">
        <f>PAS!E510</f>
        <v>0</v>
      </c>
      <c r="G711" s="131">
        <f>PAS!F510</f>
        <v>0</v>
      </c>
      <c r="H711" s="131">
        <f>PAS!G510</f>
        <v>0</v>
      </c>
      <c r="I711" s="131">
        <f>PAS!H510</f>
        <v>0</v>
      </c>
      <c r="J711" s="131">
        <f>PAS!I510</f>
        <v>0</v>
      </c>
      <c r="K711" s="131">
        <f>PAS!J510</f>
        <v>0</v>
      </c>
      <c r="L711" s="131">
        <f>PAS!K510</f>
        <v>0</v>
      </c>
      <c r="M711" s="131">
        <f>PAS!L510</f>
        <v>0</v>
      </c>
    </row>
    <row r="712" spans="2:13" ht="14.25" hidden="1">
      <c r="B712" s="131">
        <f>PAS!A511</f>
        <v>0</v>
      </c>
      <c r="C712" s="131">
        <f>PAS!B511</f>
        <v>0</v>
      </c>
      <c r="D712" s="131">
        <f>PAS!C511</f>
        <v>0</v>
      </c>
      <c r="E712" s="131">
        <f>PAS!D511</f>
        <v>0</v>
      </c>
      <c r="F712" s="131">
        <f>PAS!E511</f>
        <v>0</v>
      </c>
      <c r="G712" s="131">
        <f>PAS!F511</f>
        <v>0</v>
      </c>
      <c r="H712" s="131">
        <f>PAS!G511</f>
        <v>0</v>
      </c>
      <c r="I712" s="131">
        <f>PAS!H511</f>
        <v>0</v>
      </c>
      <c r="J712" s="131">
        <f>PAS!I511</f>
        <v>0</v>
      </c>
      <c r="K712" s="131">
        <f>PAS!J511</f>
        <v>0</v>
      </c>
      <c r="L712" s="131">
        <f>PAS!K511</f>
        <v>0</v>
      </c>
      <c r="M712" s="131">
        <f>PAS!L511</f>
        <v>0</v>
      </c>
    </row>
    <row r="713" spans="2:13" ht="14.25" hidden="1">
      <c r="B713" s="131">
        <f>PAS!A512</f>
        <v>0</v>
      </c>
      <c r="C713" s="131">
        <f>PAS!B512</f>
        <v>0</v>
      </c>
      <c r="D713" s="131">
        <f>PAS!C512</f>
        <v>0</v>
      </c>
      <c r="E713" s="131">
        <f>PAS!D512</f>
        <v>0</v>
      </c>
      <c r="F713" s="131">
        <f>PAS!E512</f>
        <v>0</v>
      </c>
      <c r="G713" s="131">
        <f>PAS!F512</f>
        <v>0</v>
      </c>
      <c r="H713" s="131">
        <f>PAS!G512</f>
        <v>0</v>
      </c>
      <c r="I713" s="131">
        <f>PAS!H512</f>
        <v>0</v>
      </c>
      <c r="J713" s="131">
        <f>PAS!I512</f>
        <v>0</v>
      </c>
      <c r="K713" s="131">
        <f>PAS!J512</f>
        <v>0</v>
      </c>
      <c r="L713" s="131">
        <f>PAS!K512</f>
        <v>0</v>
      </c>
      <c r="M713" s="131">
        <f>PAS!L512</f>
        <v>0</v>
      </c>
    </row>
    <row r="714" spans="2:13" ht="14.25" hidden="1">
      <c r="B714" s="131">
        <f>PAS!A513</f>
        <v>0</v>
      </c>
      <c r="C714" s="131">
        <f>PAS!B513</f>
        <v>0</v>
      </c>
      <c r="D714" s="131">
        <f>PAS!C513</f>
        <v>0</v>
      </c>
      <c r="E714" s="131">
        <f>PAS!D513</f>
        <v>0</v>
      </c>
      <c r="F714" s="131">
        <f>PAS!E513</f>
        <v>0</v>
      </c>
      <c r="G714" s="131">
        <f>PAS!F513</f>
        <v>0</v>
      </c>
      <c r="H714" s="131">
        <f>PAS!G513</f>
        <v>0</v>
      </c>
      <c r="I714" s="131">
        <f>PAS!H513</f>
        <v>0</v>
      </c>
      <c r="J714" s="131">
        <f>PAS!I513</f>
        <v>0</v>
      </c>
      <c r="K714" s="131">
        <f>PAS!J513</f>
        <v>0</v>
      </c>
      <c r="L714" s="131">
        <f>PAS!K513</f>
        <v>0</v>
      </c>
      <c r="M714" s="131">
        <f>PAS!L513</f>
        <v>0</v>
      </c>
    </row>
    <row r="715" spans="2:13" ht="14.25" hidden="1">
      <c r="B715" s="131">
        <f>PAS!A514</f>
        <v>0</v>
      </c>
      <c r="C715" s="131">
        <f>PAS!B514</f>
        <v>0</v>
      </c>
      <c r="D715" s="131">
        <f>PAS!C514</f>
        <v>0</v>
      </c>
      <c r="E715" s="131">
        <f>PAS!D514</f>
        <v>0</v>
      </c>
      <c r="F715" s="131">
        <f>PAS!E514</f>
        <v>0</v>
      </c>
      <c r="G715" s="131">
        <f>PAS!F514</f>
        <v>0</v>
      </c>
      <c r="H715" s="131">
        <f>PAS!G514</f>
        <v>0</v>
      </c>
      <c r="I715" s="131">
        <f>PAS!H514</f>
        <v>0</v>
      </c>
      <c r="J715" s="131">
        <f>PAS!I514</f>
        <v>0</v>
      </c>
      <c r="K715" s="131">
        <f>PAS!J514</f>
        <v>0</v>
      </c>
      <c r="L715" s="131">
        <f>PAS!K514</f>
        <v>0</v>
      </c>
      <c r="M715" s="131">
        <f>PAS!L514</f>
        <v>0</v>
      </c>
    </row>
    <row r="716" spans="2:13" ht="14.25" hidden="1">
      <c r="B716" s="131">
        <f>PAS!A515</f>
        <v>0</v>
      </c>
      <c r="C716" s="131">
        <f>PAS!B515</f>
        <v>0</v>
      </c>
      <c r="D716" s="131">
        <f>PAS!C515</f>
        <v>0</v>
      </c>
      <c r="E716" s="131">
        <f>PAS!D515</f>
        <v>0</v>
      </c>
      <c r="F716" s="131">
        <f>PAS!E515</f>
        <v>0</v>
      </c>
      <c r="G716" s="131">
        <f>PAS!F515</f>
        <v>0</v>
      </c>
      <c r="H716" s="131">
        <f>PAS!G515</f>
        <v>0</v>
      </c>
      <c r="I716" s="131">
        <f>PAS!H515</f>
        <v>0</v>
      </c>
      <c r="J716" s="131">
        <f>PAS!I515</f>
        <v>0</v>
      </c>
      <c r="K716" s="131">
        <f>PAS!J515</f>
        <v>0</v>
      </c>
      <c r="L716" s="131">
        <f>PAS!K515</f>
        <v>0</v>
      </c>
      <c r="M716" s="131">
        <f>PAS!L515</f>
        <v>0</v>
      </c>
    </row>
    <row r="717" spans="2:13" ht="14.25" hidden="1">
      <c r="B717" s="131">
        <f>PAS!A516</f>
        <v>0</v>
      </c>
      <c r="C717" s="131">
        <f>PAS!B516</f>
        <v>0</v>
      </c>
      <c r="D717" s="131">
        <f>PAS!C516</f>
        <v>0</v>
      </c>
      <c r="E717" s="131">
        <f>PAS!D516</f>
        <v>0</v>
      </c>
      <c r="F717" s="131">
        <f>PAS!E516</f>
        <v>0</v>
      </c>
      <c r="G717" s="131">
        <f>PAS!F516</f>
        <v>0</v>
      </c>
      <c r="H717" s="131">
        <f>PAS!G516</f>
        <v>0</v>
      </c>
      <c r="I717" s="131">
        <f>PAS!H516</f>
        <v>0</v>
      </c>
      <c r="J717" s="131">
        <f>PAS!I516</f>
        <v>0</v>
      </c>
      <c r="K717" s="131">
        <f>PAS!J516</f>
        <v>0</v>
      </c>
      <c r="L717" s="131">
        <f>PAS!K516</f>
        <v>0</v>
      </c>
      <c r="M717" s="131">
        <f>PAS!L516</f>
        <v>0</v>
      </c>
    </row>
    <row r="718" spans="2:13" ht="14.25" hidden="1">
      <c r="B718" s="131">
        <f>PAS!A517</f>
        <v>0</v>
      </c>
      <c r="C718" s="131">
        <f>PAS!B517</f>
        <v>0</v>
      </c>
      <c r="D718" s="131">
        <f>PAS!C517</f>
        <v>0</v>
      </c>
      <c r="E718" s="131">
        <f>PAS!D517</f>
        <v>0</v>
      </c>
      <c r="F718" s="131">
        <f>PAS!E517</f>
        <v>0</v>
      </c>
      <c r="G718" s="131">
        <f>PAS!F517</f>
        <v>0</v>
      </c>
      <c r="H718" s="131">
        <f>PAS!G517</f>
        <v>0</v>
      </c>
      <c r="I718" s="131">
        <f>PAS!H517</f>
        <v>0</v>
      </c>
      <c r="J718" s="131">
        <f>PAS!I517</f>
        <v>0</v>
      </c>
      <c r="K718" s="131">
        <f>PAS!J517</f>
        <v>0</v>
      </c>
      <c r="L718" s="131">
        <f>PAS!K517</f>
        <v>0</v>
      </c>
      <c r="M718" s="131">
        <f>PAS!L517</f>
        <v>0</v>
      </c>
    </row>
    <row r="719" spans="2:13" ht="14.25" hidden="1">
      <c r="B719" s="131">
        <f>PAS!A518</f>
        <v>0</v>
      </c>
      <c r="C719" s="131">
        <f>PAS!B518</f>
        <v>0</v>
      </c>
      <c r="D719" s="131">
        <f>PAS!C518</f>
        <v>0</v>
      </c>
      <c r="E719" s="131">
        <f>PAS!D518</f>
        <v>0</v>
      </c>
      <c r="F719" s="131">
        <f>PAS!E518</f>
        <v>0</v>
      </c>
      <c r="G719" s="131">
        <f>PAS!F518</f>
        <v>0</v>
      </c>
      <c r="H719" s="131">
        <f>PAS!G518</f>
        <v>0</v>
      </c>
      <c r="I719" s="131">
        <f>PAS!H518</f>
        <v>0</v>
      </c>
      <c r="J719" s="131">
        <f>PAS!I518</f>
        <v>0</v>
      </c>
      <c r="K719" s="131">
        <f>PAS!J518</f>
        <v>0</v>
      </c>
      <c r="L719" s="131">
        <f>PAS!K518</f>
        <v>0</v>
      </c>
      <c r="M719" s="131">
        <f>PAS!L518</f>
        <v>0</v>
      </c>
    </row>
    <row r="720" spans="2:13" ht="14.25" hidden="1">
      <c r="B720" s="131">
        <f>PAS!A519</f>
        <v>0</v>
      </c>
      <c r="C720" s="131">
        <f>PAS!B519</f>
        <v>0</v>
      </c>
      <c r="D720" s="131">
        <f>PAS!C519</f>
        <v>0</v>
      </c>
      <c r="E720" s="131">
        <f>PAS!D519</f>
        <v>0</v>
      </c>
      <c r="F720" s="131">
        <f>PAS!E519</f>
        <v>0</v>
      </c>
      <c r="G720" s="131">
        <f>PAS!F519</f>
        <v>0</v>
      </c>
      <c r="H720" s="131">
        <f>PAS!G519</f>
        <v>0</v>
      </c>
      <c r="I720" s="131">
        <f>PAS!H519</f>
        <v>0</v>
      </c>
      <c r="J720" s="131">
        <f>PAS!I519</f>
        <v>0</v>
      </c>
      <c r="K720" s="131">
        <f>PAS!J519</f>
        <v>0</v>
      </c>
      <c r="L720" s="131">
        <f>PAS!K519</f>
        <v>0</v>
      </c>
      <c r="M720" s="131">
        <f>PAS!L519</f>
        <v>0</v>
      </c>
    </row>
    <row r="721" spans="2:13" ht="14.25" hidden="1">
      <c r="B721" s="131">
        <f>PAS!A520</f>
        <v>0</v>
      </c>
      <c r="C721" s="131">
        <f>PAS!B520</f>
        <v>0</v>
      </c>
      <c r="D721" s="131">
        <f>PAS!C520</f>
        <v>0</v>
      </c>
      <c r="E721" s="131">
        <f>PAS!D520</f>
        <v>0</v>
      </c>
      <c r="F721" s="131">
        <f>PAS!E520</f>
        <v>0</v>
      </c>
      <c r="G721" s="131">
        <f>PAS!F520</f>
        <v>0</v>
      </c>
      <c r="H721" s="131">
        <f>PAS!G520</f>
        <v>0</v>
      </c>
      <c r="I721" s="131">
        <f>PAS!H520</f>
        <v>0</v>
      </c>
      <c r="J721" s="131">
        <f>PAS!I520</f>
        <v>0</v>
      </c>
      <c r="K721" s="131">
        <f>PAS!J520</f>
        <v>0</v>
      </c>
      <c r="L721" s="131">
        <f>PAS!K520</f>
        <v>0</v>
      </c>
      <c r="M721" s="131">
        <f>PAS!L520</f>
        <v>0</v>
      </c>
    </row>
    <row r="722" spans="2:13" ht="14.25" hidden="1">
      <c r="B722" s="131">
        <f>PAS!A521</f>
        <v>0</v>
      </c>
      <c r="C722" s="131">
        <f>PAS!B521</f>
        <v>0</v>
      </c>
      <c r="D722" s="131">
        <f>PAS!C521</f>
        <v>0</v>
      </c>
      <c r="E722" s="131">
        <f>PAS!D521</f>
        <v>0</v>
      </c>
      <c r="F722" s="131">
        <f>PAS!E521</f>
        <v>0</v>
      </c>
      <c r="G722" s="131">
        <f>PAS!F521</f>
        <v>0</v>
      </c>
      <c r="H722" s="131">
        <f>PAS!G521</f>
        <v>0</v>
      </c>
      <c r="I722" s="131">
        <f>PAS!H521</f>
        <v>0</v>
      </c>
      <c r="J722" s="131">
        <f>PAS!I521</f>
        <v>0</v>
      </c>
      <c r="K722" s="131">
        <f>PAS!J521</f>
        <v>0</v>
      </c>
      <c r="L722" s="131">
        <f>PAS!K521</f>
        <v>0</v>
      </c>
      <c r="M722" s="131">
        <f>PAS!L521</f>
        <v>0</v>
      </c>
    </row>
    <row r="723" spans="2:13" ht="14.25" hidden="1">
      <c r="B723" s="131">
        <f>PAS!A522</f>
        <v>0</v>
      </c>
      <c r="C723" s="131">
        <f>PAS!B522</f>
        <v>0</v>
      </c>
      <c r="D723" s="131">
        <f>PAS!C522</f>
        <v>0</v>
      </c>
      <c r="E723" s="131">
        <f>PAS!D522</f>
        <v>0</v>
      </c>
      <c r="F723" s="131">
        <f>PAS!E522</f>
        <v>0</v>
      </c>
      <c r="G723" s="131">
        <f>PAS!F522</f>
        <v>0</v>
      </c>
      <c r="H723" s="131">
        <f>PAS!G522</f>
        <v>0</v>
      </c>
      <c r="I723" s="131">
        <f>PAS!H522</f>
        <v>0</v>
      </c>
      <c r="J723" s="131">
        <f>PAS!I522</f>
        <v>0</v>
      </c>
      <c r="K723" s="131">
        <f>PAS!J522</f>
        <v>0</v>
      </c>
      <c r="L723" s="131">
        <f>PAS!K522</f>
        <v>0</v>
      </c>
      <c r="M723" s="131">
        <f>PAS!L522</f>
        <v>0</v>
      </c>
    </row>
    <row r="724" spans="2:13" ht="14.25" hidden="1">
      <c r="B724" s="131">
        <f>PAS!A523</f>
        <v>0</v>
      </c>
      <c r="C724" s="131">
        <f>PAS!B523</f>
        <v>0</v>
      </c>
      <c r="D724" s="131">
        <f>PAS!C523</f>
        <v>0</v>
      </c>
      <c r="E724" s="131">
        <f>PAS!D523</f>
        <v>0</v>
      </c>
      <c r="F724" s="131">
        <f>PAS!E523</f>
        <v>0</v>
      </c>
      <c r="G724" s="131">
        <f>PAS!F523</f>
        <v>0</v>
      </c>
      <c r="H724" s="131">
        <f>PAS!G523</f>
        <v>0</v>
      </c>
      <c r="I724" s="131">
        <f>PAS!H523</f>
        <v>0</v>
      </c>
      <c r="J724" s="131">
        <f>PAS!I523</f>
        <v>0</v>
      </c>
      <c r="K724" s="131">
        <f>PAS!J523</f>
        <v>0</v>
      </c>
      <c r="L724" s="131">
        <f>PAS!K523</f>
        <v>0</v>
      </c>
      <c r="M724" s="131">
        <f>PAS!L523</f>
        <v>0</v>
      </c>
    </row>
    <row r="725" spans="2:13" ht="14.25" hidden="1">
      <c r="B725" s="131">
        <f>PAS!A524</f>
        <v>0</v>
      </c>
      <c r="C725" s="131">
        <f>PAS!B524</f>
        <v>0</v>
      </c>
      <c r="D725" s="131">
        <f>PAS!C524</f>
        <v>0</v>
      </c>
      <c r="E725" s="131">
        <f>PAS!D524</f>
        <v>0</v>
      </c>
      <c r="F725" s="131">
        <f>PAS!E524</f>
        <v>0</v>
      </c>
      <c r="G725" s="131">
        <f>PAS!F524</f>
        <v>0</v>
      </c>
      <c r="H725" s="131">
        <f>PAS!G524</f>
        <v>0</v>
      </c>
      <c r="I725" s="131">
        <f>PAS!H524</f>
        <v>0</v>
      </c>
      <c r="J725" s="131">
        <f>PAS!I524</f>
        <v>0</v>
      </c>
      <c r="K725" s="131">
        <f>PAS!J524</f>
        <v>0</v>
      </c>
      <c r="L725" s="131">
        <f>PAS!K524</f>
        <v>0</v>
      </c>
      <c r="M725" s="131">
        <f>PAS!L524</f>
        <v>0</v>
      </c>
    </row>
    <row r="726" spans="2:13" ht="14.25" hidden="1">
      <c r="B726" s="131">
        <f>PAS!A525</f>
        <v>0</v>
      </c>
      <c r="C726" s="131">
        <f>PAS!B525</f>
        <v>0</v>
      </c>
      <c r="D726" s="131">
        <f>PAS!C525</f>
        <v>0</v>
      </c>
      <c r="E726" s="131">
        <f>PAS!D525</f>
        <v>0</v>
      </c>
      <c r="F726" s="131">
        <f>PAS!E525</f>
        <v>0</v>
      </c>
      <c r="G726" s="131">
        <f>PAS!F525</f>
        <v>0</v>
      </c>
      <c r="H726" s="131">
        <f>PAS!G525</f>
        <v>0</v>
      </c>
      <c r="I726" s="131">
        <f>PAS!H525</f>
        <v>0</v>
      </c>
      <c r="J726" s="131">
        <f>PAS!I525</f>
        <v>0</v>
      </c>
      <c r="K726" s="131">
        <f>PAS!J525</f>
        <v>0</v>
      </c>
      <c r="L726" s="131">
        <f>PAS!K525</f>
        <v>0</v>
      </c>
      <c r="M726" s="131">
        <f>PAS!L525</f>
        <v>0</v>
      </c>
    </row>
    <row r="727" spans="2:13" ht="14.25" hidden="1">
      <c r="B727" s="131">
        <f>PAS!A526</f>
        <v>0</v>
      </c>
      <c r="C727" s="131">
        <f>PAS!B526</f>
        <v>0</v>
      </c>
      <c r="D727" s="131">
        <f>PAS!C526</f>
        <v>0</v>
      </c>
      <c r="E727" s="131">
        <f>PAS!D526</f>
        <v>0</v>
      </c>
      <c r="F727" s="131">
        <f>PAS!E526</f>
        <v>0</v>
      </c>
      <c r="G727" s="131">
        <f>PAS!F526</f>
        <v>0</v>
      </c>
      <c r="H727" s="131">
        <f>PAS!G526</f>
        <v>0</v>
      </c>
      <c r="I727" s="131">
        <f>PAS!H526</f>
        <v>0</v>
      </c>
      <c r="J727" s="131">
        <f>PAS!I526</f>
        <v>0</v>
      </c>
      <c r="K727" s="131">
        <f>PAS!J526</f>
        <v>0</v>
      </c>
      <c r="L727" s="131">
        <f>PAS!K526</f>
        <v>0</v>
      </c>
      <c r="M727" s="131">
        <f>PAS!L526</f>
        <v>0</v>
      </c>
    </row>
    <row r="728" spans="2:13" ht="14.25" hidden="1">
      <c r="B728" s="131">
        <f>PAS!A527</f>
        <v>0</v>
      </c>
      <c r="C728" s="131">
        <f>PAS!B527</f>
        <v>0</v>
      </c>
      <c r="D728" s="131">
        <f>PAS!C527</f>
        <v>0</v>
      </c>
      <c r="E728" s="131">
        <f>PAS!D527</f>
        <v>0</v>
      </c>
      <c r="F728" s="131">
        <f>PAS!E527</f>
        <v>0</v>
      </c>
      <c r="G728" s="131">
        <f>PAS!F527</f>
        <v>0</v>
      </c>
      <c r="H728" s="131">
        <f>PAS!G527</f>
        <v>0</v>
      </c>
      <c r="I728" s="131">
        <f>PAS!H527</f>
        <v>0</v>
      </c>
      <c r="J728" s="131">
        <f>PAS!I527</f>
        <v>0</v>
      </c>
      <c r="K728" s="131">
        <f>PAS!J527</f>
        <v>0</v>
      </c>
      <c r="L728" s="131">
        <f>PAS!K527</f>
        <v>0</v>
      </c>
      <c r="M728" s="131">
        <f>PAS!L527</f>
        <v>0</v>
      </c>
    </row>
    <row r="729" spans="2:13" ht="14.25" hidden="1">
      <c r="B729" s="131">
        <f>PAS!A528</f>
        <v>0</v>
      </c>
      <c r="C729" s="131">
        <f>PAS!B528</f>
        <v>0</v>
      </c>
      <c r="D729" s="131">
        <f>PAS!C528</f>
        <v>0</v>
      </c>
      <c r="E729" s="131">
        <f>PAS!D528</f>
        <v>0</v>
      </c>
      <c r="F729" s="131">
        <f>PAS!E528</f>
        <v>0</v>
      </c>
      <c r="G729" s="131">
        <f>PAS!F528</f>
        <v>0</v>
      </c>
      <c r="H729" s="131">
        <f>PAS!G528</f>
        <v>0</v>
      </c>
      <c r="I729" s="131">
        <f>PAS!H528</f>
        <v>0</v>
      </c>
      <c r="J729" s="131">
        <f>PAS!I528</f>
        <v>0</v>
      </c>
      <c r="K729" s="131">
        <f>PAS!J528</f>
        <v>0</v>
      </c>
      <c r="L729" s="131">
        <f>PAS!K528</f>
        <v>0</v>
      </c>
      <c r="M729" s="131">
        <f>PAS!L528</f>
        <v>0</v>
      </c>
    </row>
    <row r="730" spans="2:13" ht="14.25" hidden="1">
      <c r="B730" s="131">
        <f>PAS!A529</f>
        <v>0</v>
      </c>
      <c r="C730" s="131">
        <f>PAS!B529</f>
        <v>0</v>
      </c>
      <c r="D730" s="131">
        <f>PAS!C529</f>
        <v>0</v>
      </c>
      <c r="E730" s="131">
        <f>PAS!D529</f>
        <v>0</v>
      </c>
      <c r="F730" s="131">
        <f>PAS!E529</f>
        <v>0</v>
      </c>
      <c r="G730" s="131">
        <f>PAS!F529</f>
        <v>0</v>
      </c>
      <c r="H730" s="131">
        <f>PAS!G529</f>
        <v>0</v>
      </c>
      <c r="I730" s="131">
        <f>PAS!H529</f>
        <v>0</v>
      </c>
      <c r="J730" s="131">
        <f>PAS!I529</f>
        <v>0</v>
      </c>
      <c r="K730" s="131">
        <f>PAS!J529</f>
        <v>0</v>
      </c>
      <c r="L730" s="131">
        <f>PAS!K529</f>
        <v>0</v>
      </c>
      <c r="M730" s="131">
        <f>PAS!L529</f>
        <v>0</v>
      </c>
    </row>
    <row r="731" spans="2:13" ht="14.25" hidden="1">
      <c r="B731" s="131">
        <f>PAS!A530</f>
        <v>0</v>
      </c>
      <c r="C731" s="131">
        <f>PAS!B530</f>
        <v>0</v>
      </c>
      <c r="D731" s="131">
        <f>PAS!C530</f>
        <v>0</v>
      </c>
      <c r="E731" s="131">
        <f>PAS!D530</f>
        <v>0</v>
      </c>
      <c r="F731" s="131">
        <f>PAS!E530</f>
        <v>0</v>
      </c>
      <c r="G731" s="131">
        <f>PAS!F530</f>
        <v>0</v>
      </c>
      <c r="H731" s="131">
        <f>PAS!G530</f>
        <v>0</v>
      </c>
      <c r="I731" s="131">
        <f>PAS!H530</f>
        <v>0</v>
      </c>
      <c r="J731" s="131">
        <f>PAS!I530</f>
        <v>0</v>
      </c>
      <c r="K731" s="131">
        <f>PAS!J530</f>
        <v>0</v>
      </c>
      <c r="L731" s="131">
        <f>PAS!K530</f>
        <v>0</v>
      </c>
      <c r="M731" s="131">
        <f>PAS!L530</f>
        <v>0</v>
      </c>
    </row>
    <row r="732" spans="2:13" ht="14.25" hidden="1">
      <c r="B732" s="131">
        <f>PAS!A531</f>
        <v>0</v>
      </c>
      <c r="C732" s="131">
        <f>PAS!B531</f>
        <v>0</v>
      </c>
      <c r="D732" s="131">
        <f>PAS!C531</f>
        <v>0</v>
      </c>
      <c r="E732" s="131">
        <f>PAS!D531</f>
        <v>0</v>
      </c>
      <c r="F732" s="131">
        <f>PAS!E531</f>
        <v>0</v>
      </c>
      <c r="G732" s="131">
        <f>PAS!F531</f>
        <v>0</v>
      </c>
      <c r="H732" s="131">
        <f>PAS!G531</f>
        <v>0</v>
      </c>
      <c r="I732" s="131">
        <f>PAS!H531</f>
        <v>0</v>
      </c>
      <c r="J732" s="131">
        <f>PAS!I531</f>
        <v>0</v>
      </c>
      <c r="K732" s="131">
        <f>PAS!J531</f>
        <v>0</v>
      </c>
      <c r="L732" s="131">
        <f>PAS!K531</f>
        <v>0</v>
      </c>
      <c r="M732" s="131">
        <f>PAS!L531</f>
        <v>0</v>
      </c>
    </row>
    <row r="733" spans="2:13" ht="14.25" hidden="1">
      <c r="B733" s="131">
        <f>PAS!A532</f>
        <v>0</v>
      </c>
      <c r="C733" s="131">
        <f>PAS!B532</f>
        <v>0</v>
      </c>
      <c r="D733" s="131">
        <f>PAS!C532</f>
        <v>0</v>
      </c>
      <c r="E733" s="131">
        <f>PAS!D532</f>
        <v>0</v>
      </c>
      <c r="F733" s="131">
        <f>PAS!E532</f>
        <v>0</v>
      </c>
      <c r="G733" s="131">
        <f>PAS!F532</f>
        <v>0</v>
      </c>
      <c r="H733" s="131">
        <f>PAS!G532</f>
        <v>0</v>
      </c>
      <c r="I733" s="131">
        <f>PAS!H532</f>
        <v>0</v>
      </c>
      <c r="J733" s="131">
        <f>PAS!I532</f>
        <v>0</v>
      </c>
      <c r="K733" s="131">
        <f>PAS!J532</f>
        <v>0</v>
      </c>
      <c r="L733" s="131">
        <f>PAS!K532</f>
        <v>0</v>
      </c>
      <c r="M733" s="131">
        <f>PAS!L532</f>
        <v>0</v>
      </c>
    </row>
    <row r="734" spans="2:13" ht="14.25" hidden="1">
      <c r="B734" s="131">
        <f>PAS!A533</f>
        <v>0</v>
      </c>
      <c r="C734" s="131">
        <f>PAS!B533</f>
        <v>0</v>
      </c>
      <c r="D734" s="131">
        <f>PAS!C533</f>
        <v>0</v>
      </c>
      <c r="E734" s="131">
        <f>PAS!D533</f>
        <v>0</v>
      </c>
      <c r="F734" s="131">
        <f>PAS!E533</f>
        <v>0</v>
      </c>
      <c r="G734" s="131">
        <f>PAS!F533</f>
        <v>0</v>
      </c>
      <c r="H734" s="131">
        <f>PAS!G533</f>
        <v>0</v>
      </c>
      <c r="I734" s="131">
        <f>PAS!H533</f>
        <v>0</v>
      </c>
      <c r="J734" s="131">
        <f>PAS!I533</f>
        <v>0</v>
      </c>
      <c r="K734" s="131">
        <f>PAS!J533</f>
        <v>0</v>
      </c>
      <c r="L734" s="131">
        <f>PAS!K533</f>
        <v>0</v>
      </c>
      <c r="M734" s="131">
        <f>PAS!L533</f>
        <v>0</v>
      </c>
    </row>
    <row r="735" spans="2:13" ht="14.25" hidden="1">
      <c r="B735" s="131">
        <f>PAS!A534</f>
        <v>0</v>
      </c>
      <c r="C735" s="131">
        <f>PAS!B534</f>
        <v>0</v>
      </c>
      <c r="D735" s="131">
        <f>PAS!C534</f>
        <v>0</v>
      </c>
      <c r="E735" s="131">
        <f>PAS!D534</f>
        <v>0</v>
      </c>
      <c r="F735" s="131">
        <f>PAS!E534</f>
        <v>0</v>
      </c>
      <c r="G735" s="131">
        <f>PAS!F534</f>
        <v>0</v>
      </c>
      <c r="H735" s="131">
        <f>PAS!G534</f>
        <v>0</v>
      </c>
      <c r="I735" s="131">
        <f>PAS!H534</f>
        <v>0</v>
      </c>
      <c r="J735" s="131">
        <f>PAS!I534</f>
        <v>0</v>
      </c>
      <c r="K735" s="131">
        <f>PAS!J534</f>
        <v>0</v>
      </c>
      <c r="L735" s="131">
        <f>PAS!K534</f>
        <v>0</v>
      </c>
      <c r="M735" s="131">
        <f>PAS!L534</f>
        <v>0</v>
      </c>
    </row>
    <row r="736" spans="2:13" ht="14.25" hidden="1">
      <c r="B736" s="131">
        <f>PAS!A535</f>
        <v>0</v>
      </c>
      <c r="C736" s="131">
        <f>PAS!B535</f>
        <v>0</v>
      </c>
      <c r="D736" s="131">
        <f>PAS!C535</f>
        <v>0</v>
      </c>
      <c r="E736" s="131">
        <f>PAS!D535</f>
        <v>0</v>
      </c>
      <c r="F736" s="131">
        <f>PAS!E535</f>
        <v>0</v>
      </c>
      <c r="G736" s="131">
        <f>PAS!F535</f>
        <v>0</v>
      </c>
      <c r="H736" s="131">
        <f>PAS!G535</f>
        <v>0</v>
      </c>
      <c r="I736" s="131">
        <f>PAS!H535</f>
        <v>0</v>
      </c>
      <c r="J736" s="131">
        <f>PAS!I535</f>
        <v>0</v>
      </c>
      <c r="K736" s="131">
        <f>PAS!J535</f>
        <v>0</v>
      </c>
      <c r="L736" s="131">
        <f>PAS!K535</f>
        <v>0</v>
      </c>
      <c r="M736" s="131">
        <f>PAS!L535</f>
        <v>0</v>
      </c>
    </row>
    <row r="737" spans="2:13" ht="14.25" hidden="1">
      <c r="B737" s="131">
        <f>PAS!A536</f>
        <v>0</v>
      </c>
      <c r="C737" s="131">
        <f>PAS!B536</f>
        <v>0</v>
      </c>
      <c r="D737" s="131">
        <f>PAS!C536</f>
        <v>0</v>
      </c>
      <c r="E737" s="131">
        <f>PAS!D536</f>
        <v>0</v>
      </c>
      <c r="F737" s="131">
        <f>PAS!E536</f>
        <v>0</v>
      </c>
      <c r="G737" s="131">
        <f>PAS!F536</f>
        <v>0</v>
      </c>
      <c r="H737" s="131">
        <f>PAS!G536</f>
        <v>0</v>
      </c>
      <c r="I737" s="131">
        <f>PAS!H536</f>
        <v>0</v>
      </c>
      <c r="J737" s="131">
        <f>PAS!I536</f>
        <v>0</v>
      </c>
      <c r="K737" s="131">
        <f>PAS!J536</f>
        <v>0</v>
      </c>
      <c r="L737" s="131">
        <f>PAS!K536</f>
        <v>0</v>
      </c>
      <c r="M737" s="131">
        <f>PAS!L536</f>
        <v>0</v>
      </c>
    </row>
    <row r="738" spans="2:13" ht="14.25" hidden="1">
      <c r="B738" s="131">
        <f>PAS!A537</f>
        <v>0</v>
      </c>
      <c r="C738" s="131">
        <f>PAS!B537</f>
        <v>0</v>
      </c>
      <c r="D738" s="131">
        <f>PAS!C537</f>
        <v>0</v>
      </c>
      <c r="E738" s="131">
        <f>PAS!D537</f>
        <v>0</v>
      </c>
      <c r="F738" s="131">
        <f>PAS!E537</f>
        <v>0</v>
      </c>
      <c r="G738" s="131">
        <f>PAS!F537</f>
        <v>0</v>
      </c>
      <c r="H738" s="131">
        <f>PAS!G537</f>
        <v>0</v>
      </c>
      <c r="I738" s="131">
        <f>PAS!H537</f>
        <v>0</v>
      </c>
      <c r="J738" s="131">
        <f>PAS!I537</f>
        <v>0</v>
      </c>
      <c r="K738" s="131">
        <f>PAS!J537</f>
        <v>0</v>
      </c>
      <c r="L738" s="131">
        <f>PAS!K537</f>
        <v>0</v>
      </c>
      <c r="M738" s="131">
        <f>PAS!L537</f>
        <v>0</v>
      </c>
    </row>
    <row r="739" spans="2:13" ht="14.25" hidden="1">
      <c r="B739" s="131">
        <f>PAS!A538</f>
        <v>0</v>
      </c>
      <c r="C739" s="131">
        <f>PAS!B538</f>
        <v>0</v>
      </c>
      <c r="D739" s="131">
        <f>PAS!C538</f>
        <v>0</v>
      </c>
      <c r="E739" s="131">
        <f>PAS!D538</f>
        <v>0</v>
      </c>
      <c r="F739" s="131">
        <f>PAS!E538</f>
        <v>0</v>
      </c>
      <c r="G739" s="131">
        <f>PAS!F538</f>
        <v>0</v>
      </c>
      <c r="H739" s="131">
        <f>PAS!G538</f>
        <v>0</v>
      </c>
      <c r="I739" s="131">
        <f>PAS!H538</f>
        <v>0</v>
      </c>
      <c r="J739" s="131">
        <f>PAS!I538</f>
        <v>0</v>
      </c>
      <c r="K739" s="131">
        <f>PAS!J538</f>
        <v>0</v>
      </c>
      <c r="L739" s="131">
        <f>PAS!K538</f>
        <v>0</v>
      </c>
      <c r="M739" s="131">
        <f>PAS!L538</f>
        <v>0</v>
      </c>
    </row>
    <row r="740" spans="2:13" ht="14.25" hidden="1">
      <c r="B740" s="131">
        <f>PAS!A539</f>
        <v>0</v>
      </c>
      <c r="C740" s="131">
        <f>PAS!B539</f>
        <v>0</v>
      </c>
      <c r="D740" s="131">
        <f>PAS!C539</f>
        <v>0</v>
      </c>
      <c r="E740" s="131">
        <f>PAS!D539</f>
        <v>0</v>
      </c>
      <c r="F740" s="131">
        <f>PAS!E539</f>
        <v>0</v>
      </c>
      <c r="G740" s="131">
        <f>PAS!F539</f>
        <v>0</v>
      </c>
      <c r="H740" s="131">
        <f>PAS!G539</f>
        <v>0</v>
      </c>
      <c r="I740" s="131">
        <f>PAS!H539</f>
        <v>0</v>
      </c>
      <c r="J740" s="131">
        <f>PAS!I539</f>
        <v>0</v>
      </c>
      <c r="K740" s="131">
        <f>PAS!J539</f>
        <v>0</v>
      </c>
      <c r="L740" s="131">
        <f>PAS!K539</f>
        <v>0</v>
      </c>
      <c r="M740" s="131">
        <f>PAS!L539</f>
        <v>0</v>
      </c>
    </row>
    <row r="741" spans="2:13" ht="14.25" hidden="1">
      <c r="B741" s="131">
        <f>PAS!A540</f>
        <v>0</v>
      </c>
      <c r="C741" s="131">
        <f>PAS!B540</f>
        <v>0</v>
      </c>
      <c r="D741" s="131">
        <f>PAS!C540</f>
        <v>0</v>
      </c>
      <c r="E741" s="131">
        <f>PAS!D540</f>
        <v>0</v>
      </c>
      <c r="F741" s="131">
        <f>PAS!E540</f>
        <v>0</v>
      </c>
      <c r="G741" s="131">
        <f>PAS!F540</f>
        <v>0</v>
      </c>
      <c r="H741" s="131">
        <f>PAS!G540</f>
        <v>0</v>
      </c>
      <c r="I741" s="131">
        <f>PAS!H540</f>
        <v>0</v>
      </c>
      <c r="J741" s="131">
        <f>PAS!I540</f>
        <v>0</v>
      </c>
      <c r="K741" s="131">
        <f>PAS!J540</f>
        <v>0</v>
      </c>
      <c r="L741" s="131">
        <f>PAS!K540</f>
        <v>0</v>
      </c>
      <c r="M741" s="131">
        <f>PAS!L540</f>
        <v>0</v>
      </c>
    </row>
    <row r="742" spans="2:13" ht="14.25" hidden="1">
      <c r="B742" s="131">
        <f>PAS!A541</f>
        <v>0</v>
      </c>
      <c r="C742" s="131">
        <f>PAS!B541</f>
        <v>0</v>
      </c>
      <c r="D742" s="131">
        <f>PAS!C541</f>
        <v>0</v>
      </c>
      <c r="E742" s="131">
        <f>PAS!D541</f>
        <v>0</v>
      </c>
      <c r="F742" s="131">
        <f>PAS!E541</f>
        <v>0</v>
      </c>
      <c r="G742" s="131">
        <f>PAS!F541</f>
        <v>0</v>
      </c>
      <c r="H742" s="131">
        <f>PAS!G541</f>
        <v>0</v>
      </c>
      <c r="I742" s="131">
        <f>PAS!H541</f>
        <v>0</v>
      </c>
      <c r="J742" s="131">
        <f>PAS!I541</f>
        <v>0</v>
      </c>
      <c r="K742" s="131">
        <f>PAS!J541</f>
        <v>0</v>
      </c>
      <c r="L742" s="131">
        <f>PAS!K541</f>
        <v>0</v>
      </c>
      <c r="M742" s="131">
        <f>PAS!L541</f>
        <v>0</v>
      </c>
    </row>
    <row r="743" spans="2:13" ht="14.25" hidden="1">
      <c r="B743" s="131">
        <f>PAS!A542</f>
        <v>0</v>
      </c>
      <c r="C743" s="131">
        <f>PAS!B542</f>
        <v>0</v>
      </c>
      <c r="D743" s="131">
        <f>PAS!C542</f>
        <v>0</v>
      </c>
      <c r="E743" s="131">
        <f>PAS!D542</f>
        <v>0</v>
      </c>
      <c r="F743" s="131">
        <f>PAS!E542</f>
        <v>0</v>
      </c>
      <c r="G743" s="131">
        <f>PAS!F542</f>
        <v>0</v>
      </c>
      <c r="H743" s="131">
        <f>PAS!G542</f>
        <v>0</v>
      </c>
      <c r="I743" s="131">
        <f>PAS!H542</f>
        <v>0</v>
      </c>
      <c r="J743" s="131">
        <f>PAS!I542</f>
        <v>0</v>
      </c>
      <c r="K743" s="131">
        <f>PAS!J542</f>
        <v>0</v>
      </c>
      <c r="L743" s="131">
        <f>PAS!K542</f>
        <v>0</v>
      </c>
      <c r="M743" s="131">
        <f>PAS!L542</f>
        <v>0</v>
      </c>
    </row>
    <row r="744" spans="2:13" ht="14.25" hidden="1">
      <c r="B744" s="131">
        <f>PAS!A543</f>
        <v>0</v>
      </c>
      <c r="C744" s="131">
        <f>PAS!B543</f>
        <v>0</v>
      </c>
      <c r="D744" s="131">
        <f>PAS!C543</f>
        <v>0</v>
      </c>
      <c r="E744" s="131">
        <f>PAS!D543</f>
        <v>0</v>
      </c>
      <c r="F744" s="131">
        <f>PAS!E543</f>
        <v>0</v>
      </c>
      <c r="G744" s="131">
        <f>PAS!F543</f>
        <v>0</v>
      </c>
      <c r="H744" s="131">
        <f>PAS!G543</f>
        <v>0</v>
      </c>
      <c r="I744" s="131">
        <f>PAS!H543</f>
        <v>0</v>
      </c>
      <c r="J744" s="131">
        <f>PAS!I543</f>
        <v>0</v>
      </c>
      <c r="K744" s="131">
        <f>PAS!J543</f>
        <v>0</v>
      </c>
      <c r="L744" s="131">
        <f>PAS!K543</f>
        <v>0</v>
      </c>
      <c r="M744" s="131">
        <f>PAS!L543</f>
        <v>0</v>
      </c>
    </row>
    <row r="745" spans="2:13" ht="14.25" hidden="1">
      <c r="B745" s="131">
        <f>PAS!A544</f>
        <v>0</v>
      </c>
      <c r="C745" s="131">
        <f>PAS!B544</f>
        <v>0</v>
      </c>
      <c r="D745" s="131">
        <f>PAS!C544</f>
        <v>0</v>
      </c>
      <c r="E745" s="131">
        <f>PAS!D544</f>
        <v>0</v>
      </c>
      <c r="F745" s="131">
        <f>PAS!E544</f>
        <v>0</v>
      </c>
      <c r="G745" s="131">
        <f>PAS!F544</f>
        <v>0</v>
      </c>
      <c r="H745" s="131">
        <f>PAS!G544</f>
        <v>0</v>
      </c>
      <c r="I745" s="131">
        <f>PAS!H544</f>
        <v>0</v>
      </c>
      <c r="J745" s="131">
        <f>PAS!I544</f>
        <v>0</v>
      </c>
      <c r="K745" s="131">
        <f>PAS!J544</f>
        <v>0</v>
      </c>
      <c r="L745" s="131">
        <f>PAS!K544</f>
        <v>0</v>
      </c>
      <c r="M745" s="131">
        <f>PAS!L544</f>
        <v>0</v>
      </c>
    </row>
    <row r="746" spans="2:13" ht="14.25" hidden="1">
      <c r="B746" s="131">
        <f>PAS!A545</f>
        <v>0</v>
      </c>
      <c r="C746" s="131">
        <f>PAS!B545</f>
        <v>0</v>
      </c>
      <c r="D746" s="131">
        <f>PAS!C545</f>
        <v>0</v>
      </c>
      <c r="E746" s="131">
        <f>PAS!D545</f>
        <v>0</v>
      </c>
      <c r="F746" s="131">
        <f>PAS!E545</f>
        <v>0</v>
      </c>
      <c r="G746" s="131">
        <f>PAS!F545</f>
        <v>0</v>
      </c>
      <c r="H746" s="131">
        <f>PAS!G545</f>
        <v>0</v>
      </c>
      <c r="I746" s="131">
        <f>PAS!H545</f>
        <v>0</v>
      </c>
      <c r="J746" s="131">
        <f>PAS!I545</f>
        <v>0</v>
      </c>
      <c r="K746" s="131">
        <f>PAS!J545</f>
        <v>0</v>
      </c>
      <c r="L746" s="131">
        <f>PAS!K545</f>
        <v>0</v>
      </c>
      <c r="M746" s="131">
        <f>PAS!L545</f>
        <v>0</v>
      </c>
    </row>
    <row r="747" spans="2:13" ht="14.25" hidden="1">
      <c r="B747" s="131">
        <f>PAS!A546</f>
        <v>0</v>
      </c>
      <c r="C747" s="131">
        <f>PAS!B546</f>
        <v>0</v>
      </c>
      <c r="D747" s="131">
        <f>PAS!C546</f>
        <v>0</v>
      </c>
      <c r="E747" s="131">
        <f>PAS!D546</f>
        <v>0</v>
      </c>
      <c r="F747" s="131">
        <f>PAS!E546</f>
        <v>0</v>
      </c>
      <c r="G747" s="131">
        <f>PAS!F546</f>
        <v>0</v>
      </c>
      <c r="H747" s="131">
        <f>PAS!G546</f>
        <v>0</v>
      </c>
      <c r="I747" s="131">
        <f>PAS!H546</f>
        <v>0</v>
      </c>
      <c r="J747" s="131">
        <f>PAS!I546</f>
        <v>0</v>
      </c>
      <c r="K747" s="131">
        <f>PAS!J546</f>
        <v>0</v>
      </c>
      <c r="L747" s="131">
        <f>PAS!K546</f>
        <v>0</v>
      </c>
      <c r="M747" s="131">
        <f>PAS!L546</f>
        <v>0</v>
      </c>
    </row>
    <row r="748" spans="2:13" ht="14.25" hidden="1">
      <c r="B748" s="131">
        <f>PAS!A547</f>
        <v>0</v>
      </c>
      <c r="C748" s="131">
        <f>PAS!B547</f>
        <v>0</v>
      </c>
      <c r="D748" s="131">
        <f>PAS!C547</f>
        <v>0</v>
      </c>
      <c r="E748" s="131">
        <f>PAS!D547</f>
        <v>0</v>
      </c>
      <c r="F748" s="131">
        <f>PAS!E547</f>
        <v>0</v>
      </c>
      <c r="G748" s="131">
        <f>PAS!F547</f>
        <v>0</v>
      </c>
      <c r="H748" s="131">
        <f>PAS!G547</f>
        <v>0</v>
      </c>
      <c r="I748" s="131">
        <f>PAS!H547</f>
        <v>0</v>
      </c>
      <c r="J748" s="131">
        <f>PAS!I547</f>
        <v>0</v>
      </c>
      <c r="K748" s="131">
        <f>PAS!J547</f>
        <v>0</v>
      </c>
      <c r="L748" s="131">
        <f>PAS!K547</f>
        <v>0</v>
      </c>
      <c r="M748" s="131">
        <f>PAS!L547</f>
        <v>0</v>
      </c>
    </row>
    <row r="749" spans="2:13" ht="14.25" hidden="1">
      <c r="B749" s="131">
        <f>PAS!A548</f>
        <v>0</v>
      </c>
      <c r="C749" s="131">
        <f>PAS!B548</f>
        <v>0</v>
      </c>
      <c r="D749" s="131">
        <f>PAS!C548</f>
        <v>0</v>
      </c>
      <c r="E749" s="131">
        <f>PAS!D548</f>
        <v>0</v>
      </c>
      <c r="F749" s="131">
        <f>PAS!E548</f>
        <v>0</v>
      </c>
      <c r="G749" s="131">
        <f>PAS!F548</f>
        <v>0</v>
      </c>
      <c r="H749" s="131">
        <f>PAS!G548</f>
        <v>0</v>
      </c>
      <c r="I749" s="131">
        <f>PAS!H548</f>
        <v>0</v>
      </c>
      <c r="J749" s="131">
        <f>PAS!I548</f>
        <v>0</v>
      </c>
      <c r="K749" s="131">
        <f>PAS!J548</f>
        <v>0</v>
      </c>
      <c r="L749" s="131">
        <f>PAS!K548</f>
        <v>0</v>
      </c>
      <c r="M749" s="131">
        <f>PAS!L548</f>
        <v>0</v>
      </c>
    </row>
    <row r="750" spans="2:13" ht="14.25" hidden="1">
      <c r="B750" s="131">
        <f>PAS!A549</f>
        <v>0</v>
      </c>
      <c r="C750" s="131">
        <f>PAS!B549</f>
        <v>0</v>
      </c>
      <c r="D750" s="131">
        <f>PAS!C549</f>
        <v>0</v>
      </c>
      <c r="E750" s="131">
        <f>PAS!D549</f>
        <v>0</v>
      </c>
      <c r="F750" s="131">
        <f>PAS!E549</f>
        <v>0</v>
      </c>
      <c r="G750" s="131">
        <f>PAS!F549</f>
        <v>0</v>
      </c>
      <c r="H750" s="131">
        <f>PAS!G549</f>
        <v>0</v>
      </c>
      <c r="I750" s="131">
        <f>PAS!H549</f>
        <v>0</v>
      </c>
      <c r="J750" s="131">
        <f>PAS!I549</f>
        <v>0</v>
      </c>
      <c r="K750" s="131">
        <f>PAS!J549</f>
        <v>0</v>
      </c>
      <c r="L750" s="131">
        <f>PAS!K549</f>
        <v>0</v>
      </c>
      <c r="M750" s="131">
        <f>PAS!L549</f>
        <v>0</v>
      </c>
    </row>
    <row r="751" spans="2:13" ht="14.25" hidden="1">
      <c r="B751" s="131">
        <f>PAS!A550</f>
        <v>0</v>
      </c>
      <c r="C751" s="131">
        <f>PAS!B550</f>
        <v>0</v>
      </c>
      <c r="D751" s="131">
        <f>PAS!C550</f>
        <v>0</v>
      </c>
      <c r="E751" s="131">
        <f>PAS!D550</f>
        <v>0</v>
      </c>
      <c r="F751" s="131">
        <f>PAS!E550</f>
        <v>0</v>
      </c>
      <c r="G751" s="131">
        <f>PAS!F550</f>
        <v>0</v>
      </c>
      <c r="H751" s="131">
        <f>PAS!G550</f>
        <v>0</v>
      </c>
      <c r="I751" s="131">
        <f>PAS!H550</f>
        <v>0</v>
      </c>
      <c r="J751" s="131">
        <f>PAS!I550</f>
        <v>0</v>
      </c>
      <c r="K751" s="131">
        <f>PAS!J550</f>
        <v>0</v>
      </c>
      <c r="L751" s="131">
        <f>PAS!K550</f>
        <v>0</v>
      </c>
      <c r="M751" s="131">
        <f>PAS!L550</f>
        <v>0</v>
      </c>
    </row>
    <row r="752" spans="2:13" ht="14.25" hidden="1">
      <c r="B752" s="131">
        <f>PAS!A551</f>
        <v>0</v>
      </c>
      <c r="C752" s="131">
        <f>PAS!B551</f>
        <v>0</v>
      </c>
      <c r="D752" s="131">
        <f>PAS!C551</f>
        <v>0</v>
      </c>
      <c r="E752" s="131">
        <f>PAS!D551</f>
        <v>0</v>
      </c>
      <c r="F752" s="131">
        <f>PAS!E551</f>
        <v>0</v>
      </c>
      <c r="G752" s="131">
        <f>PAS!F551</f>
        <v>0</v>
      </c>
      <c r="H752" s="131">
        <f>PAS!G551</f>
        <v>0</v>
      </c>
      <c r="I752" s="131">
        <f>PAS!H551</f>
        <v>0</v>
      </c>
      <c r="J752" s="131">
        <f>PAS!I551</f>
        <v>0</v>
      </c>
      <c r="K752" s="131">
        <f>PAS!J551</f>
        <v>0</v>
      </c>
      <c r="L752" s="131">
        <f>PAS!K551</f>
        <v>0</v>
      </c>
      <c r="M752" s="131">
        <f>PAS!L551</f>
        <v>0</v>
      </c>
    </row>
    <row r="753" spans="2:13" ht="14.25" hidden="1">
      <c r="B753" s="131">
        <f>PAS!A552</f>
        <v>0</v>
      </c>
      <c r="C753" s="131">
        <f>PAS!B552</f>
        <v>0</v>
      </c>
      <c r="D753" s="131">
        <f>PAS!C552</f>
        <v>0</v>
      </c>
      <c r="E753" s="131">
        <f>PAS!D552</f>
        <v>0</v>
      </c>
      <c r="F753" s="131">
        <f>PAS!E552</f>
        <v>0</v>
      </c>
      <c r="G753" s="131">
        <f>PAS!F552</f>
        <v>0</v>
      </c>
      <c r="H753" s="131">
        <f>PAS!G552</f>
        <v>0</v>
      </c>
      <c r="I753" s="131">
        <f>PAS!H552</f>
        <v>0</v>
      </c>
      <c r="J753" s="131">
        <f>PAS!I552</f>
        <v>0</v>
      </c>
      <c r="K753" s="131">
        <f>PAS!J552</f>
        <v>0</v>
      </c>
      <c r="L753" s="131">
        <f>PAS!K552</f>
        <v>0</v>
      </c>
      <c r="M753" s="131">
        <f>PAS!L552</f>
        <v>0</v>
      </c>
    </row>
    <row r="754" spans="2:13" ht="14.25" hidden="1">
      <c r="B754" s="131">
        <f>PAS!A553</f>
        <v>0</v>
      </c>
      <c r="C754" s="131">
        <f>PAS!B553</f>
        <v>0</v>
      </c>
      <c r="D754" s="131">
        <f>PAS!C553</f>
        <v>0</v>
      </c>
      <c r="E754" s="131">
        <f>PAS!D553</f>
        <v>0</v>
      </c>
      <c r="F754" s="131">
        <f>PAS!E553</f>
        <v>0</v>
      </c>
      <c r="G754" s="131">
        <f>PAS!F553</f>
        <v>0</v>
      </c>
      <c r="H754" s="131">
        <f>PAS!G553</f>
        <v>0</v>
      </c>
      <c r="I754" s="131">
        <f>PAS!H553</f>
        <v>0</v>
      </c>
      <c r="J754" s="131">
        <f>PAS!I553</f>
        <v>0</v>
      </c>
      <c r="K754" s="131">
        <f>PAS!J553</f>
        <v>0</v>
      </c>
      <c r="L754" s="131">
        <f>PAS!K553</f>
        <v>0</v>
      </c>
      <c r="M754" s="131">
        <f>PAS!L553</f>
        <v>0</v>
      </c>
    </row>
    <row r="755" spans="2:13" ht="14.25" hidden="1">
      <c r="B755" s="131">
        <f>PAS!A554</f>
        <v>0</v>
      </c>
      <c r="C755" s="131">
        <f>PAS!B554</f>
        <v>0</v>
      </c>
      <c r="D755" s="131">
        <f>PAS!C554</f>
        <v>0</v>
      </c>
      <c r="E755" s="131">
        <f>PAS!D554</f>
        <v>0</v>
      </c>
      <c r="F755" s="131">
        <f>PAS!E554</f>
        <v>0</v>
      </c>
      <c r="G755" s="131">
        <f>PAS!F554</f>
        <v>0</v>
      </c>
      <c r="H755" s="131">
        <f>PAS!G554</f>
        <v>0</v>
      </c>
      <c r="I755" s="131">
        <f>PAS!H554</f>
        <v>0</v>
      </c>
      <c r="J755" s="131">
        <f>PAS!I554</f>
        <v>0</v>
      </c>
      <c r="K755" s="131">
        <f>PAS!J554</f>
        <v>0</v>
      </c>
      <c r="L755" s="131">
        <f>PAS!K554</f>
        <v>0</v>
      </c>
      <c r="M755" s="131">
        <f>PAS!L554</f>
        <v>0</v>
      </c>
    </row>
    <row r="756" spans="2:13" ht="14.25" hidden="1">
      <c r="B756" s="131">
        <f>PAS!A555</f>
        <v>0</v>
      </c>
      <c r="C756" s="131">
        <f>PAS!B555</f>
        <v>0</v>
      </c>
      <c r="D756" s="131">
        <f>PAS!C555</f>
        <v>0</v>
      </c>
      <c r="E756" s="131">
        <f>PAS!D555</f>
        <v>0</v>
      </c>
      <c r="F756" s="131">
        <f>PAS!E555</f>
        <v>0</v>
      </c>
      <c r="G756" s="131">
        <f>PAS!F555</f>
        <v>0</v>
      </c>
      <c r="H756" s="131">
        <f>PAS!G555</f>
        <v>0</v>
      </c>
      <c r="I756" s="131">
        <f>PAS!H555</f>
        <v>0</v>
      </c>
      <c r="J756" s="131">
        <f>PAS!I555</f>
        <v>0</v>
      </c>
      <c r="K756" s="131">
        <f>PAS!J555</f>
        <v>0</v>
      </c>
      <c r="L756" s="131">
        <f>PAS!K555</f>
        <v>0</v>
      </c>
      <c r="M756" s="131">
        <f>PAS!L555</f>
        <v>0</v>
      </c>
    </row>
    <row r="757" spans="2:13" ht="14.25" hidden="1">
      <c r="B757" s="131">
        <f>PAS!A556</f>
        <v>0</v>
      </c>
      <c r="C757" s="131">
        <f>PAS!B556</f>
        <v>0</v>
      </c>
      <c r="D757" s="131">
        <f>PAS!C556</f>
        <v>0</v>
      </c>
      <c r="E757" s="131">
        <f>PAS!D556</f>
        <v>0</v>
      </c>
      <c r="F757" s="131">
        <f>PAS!E556</f>
        <v>0</v>
      </c>
      <c r="G757" s="131">
        <f>PAS!F556</f>
        <v>0</v>
      </c>
      <c r="H757" s="131">
        <f>PAS!G556</f>
        <v>0</v>
      </c>
      <c r="I757" s="131">
        <f>PAS!H556</f>
        <v>0</v>
      </c>
      <c r="J757" s="131">
        <f>PAS!I556</f>
        <v>0</v>
      </c>
      <c r="K757" s="131">
        <f>PAS!J556</f>
        <v>0</v>
      </c>
      <c r="L757" s="131">
        <f>PAS!K556</f>
        <v>0</v>
      </c>
      <c r="M757" s="131">
        <f>PAS!L556</f>
        <v>0</v>
      </c>
    </row>
    <row r="758" spans="2:13" ht="14.25" hidden="1">
      <c r="B758" s="131">
        <f>PAS!A557</f>
        <v>0</v>
      </c>
      <c r="C758" s="131">
        <f>PAS!B557</f>
        <v>0</v>
      </c>
      <c r="D758" s="131">
        <f>PAS!C557</f>
        <v>0</v>
      </c>
      <c r="E758" s="131">
        <f>PAS!D557</f>
        <v>0</v>
      </c>
      <c r="F758" s="131">
        <f>PAS!E557</f>
        <v>0</v>
      </c>
      <c r="G758" s="131">
        <f>PAS!F557</f>
        <v>0</v>
      </c>
      <c r="H758" s="131">
        <f>PAS!G557</f>
        <v>0</v>
      </c>
      <c r="I758" s="131">
        <f>PAS!H557</f>
        <v>0</v>
      </c>
      <c r="J758" s="131">
        <f>PAS!I557</f>
        <v>0</v>
      </c>
      <c r="K758" s="131">
        <f>PAS!J557</f>
        <v>0</v>
      </c>
      <c r="L758" s="131">
        <f>PAS!K557</f>
        <v>0</v>
      </c>
      <c r="M758" s="131">
        <f>PAS!L557</f>
        <v>0</v>
      </c>
    </row>
    <row r="759" spans="2:13" ht="14.25" hidden="1">
      <c r="B759" s="131">
        <f>PAS!A558</f>
        <v>0</v>
      </c>
      <c r="C759" s="131">
        <f>PAS!B558</f>
        <v>0</v>
      </c>
      <c r="D759" s="131">
        <f>PAS!C558</f>
        <v>0</v>
      </c>
      <c r="E759" s="131">
        <f>PAS!D558</f>
        <v>0</v>
      </c>
      <c r="F759" s="131">
        <f>PAS!E558</f>
        <v>0</v>
      </c>
      <c r="G759" s="131">
        <f>PAS!F558</f>
        <v>0</v>
      </c>
      <c r="H759" s="131">
        <f>PAS!G558</f>
        <v>0</v>
      </c>
      <c r="I759" s="131">
        <f>PAS!H558</f>
        <v>0</v>
      </c>
      <c r="J759" s="131">
        <f>PAS!I558</f>
        <v>0</v>
      </c>
      <c r="K759" s="131">
        <f>PAS!J558</f>
        <v>0</v>
      </c>
      <c r="L759" s="131">
        <f>PAS!K558</f>
        <v>0</v>
      </c>
      <c r="M759" s="131">
        <f>PAS!L558</f>
        <v>0</v>
      </c>
    </row>
    <row r="760" spans="2:13" ht="14.25" hidden="1">
      <c r="B760" s="131">
        <f>PAS!A559</f>
        <v>0</v>
      </c>
      <c r="C760" s="131">
        <f>PAS!B559</f>
        <v>0</v>
      </c>
      <c r="D760" s="131">
        <f>PAS!C559</f>
        <v>0</v>
      </c>
      <c r="E760" s="131">
        <f>PAS!D559</f>
        <v>0</v>
      </c>
      <c r="F760" s="131">
        <f>PAS!E559</f>
        <v>0</v>
      </c>
      <c r="G760" s="131">
        <f>PAS!F559</f>
        <v>0</v>
      </c>
      <c r="H760" s="131">
        <f>PAS!G559</f>
        <v>0</v>
      </c>
      <c r="I760" s="131">
        <f>PAS!H559</f>
        <v>0</v>
      </c>
      <c r="J760" s="131">
        <f>PAS!I559</f>
        <v>0</v>
      </c>
      <c r="K760" s="131">
        <f>PAS!J559</f>
        <v>0</v>
      </c>
      <c r="L760" s="131">
        <f>PAS!K559</f>
        <v>0</v>
      </c>
      <c r="M760" s="131">
        <f>PAS!L559</f>
        <v>0</v>
      </c>
    </row>
    <row r="761" spans="2:13" ht="14.25" hidden="1">
      <c r="B761" s="131">
        <f>PAS!A560</f>
        <v>0</v>
      </c>
      <c r="C761" s="131">
        <f>PAS!B560</f>
        <v>0</v>
      </c>
      <c r="D761" s="131">
        <f>PAS!C560</f>
        <v>0</v>
      </c>
      <c r="E761" s="131">
        <f>PAS!D560</f>
        <v>0</v>
      </c>
      <c r="F761" s="131">
        <f>PAS!E560</f>
        <v>0</v>
      </c>
      <c r="G761" s="131">
        <f>PAS!F560</f>
        <v>0</v>
      </c>
      <c r="H761" s="131">
        <f>PAS!G560</f>
        <v>0</v>
      </c>
      <c r="I761" s="131">
        <f>PAS!H560</f>
        <v>0</v>
      </c>
      <c r="J761" s="131">
        <f>PAS!I560</f>
        <v>0</v>
      </c>
      <c r="K761" s="131">
        <f>PAS!J560</f>
        <v>0</v>
      </c>
      <c r="L761" s="131">
        <f>PAS!K560</f>
        <v>0</v>
      </c>
      <c r="M761" s="131">
        <f>PAS!L560</f>
        <v>0</v>
      </c>
    </row>
    <row r="762" spans="2:13" ht="14.25" hidden="1">
      <c r="B762" s="131">
        <f>PAS!A561</f>
        <v>0</v>
      </c>
      <c r="C762" s="131">
        <f>PAS!B561</f>
        <v>0</v>
      </c>
      <c r="D762" s="131">
        <f>PAS!C561</f>
        <v>0</v>
      </c>
      <c r="E762" s="131">
        <f>PAS!D561</f>
        <v>0</v>
      </c>
      <c r="F762" s="131">
        <f>PAS!E561</f>
        <v>0</v>
      </c>
      <c r="G762" s="131">
        <f>PAS!F561</f>
        <v>0</v>
      </c>
      <c r="H762" s="131">
        <f>PAS!G561</f>
        <v>0</v>
      </c>
      <c r="I762" s="131">
        <f>PAS!H561</f>
        <v>0</v>
      </c>
      <c r="J762" s="131">
        <f>PAS!I561</f>
        <v>0</v>
      </c>
      <c r="K762" s="131">
        <f>PAS!J561</f>
        <v>0</v>
      </c>
      <c r="L762" s="131">
        <f>PAS!K561</f>
        <v>0</v>
      </c>
      <c r="M762" s="131">
        <f>PAS!L561</f>
        <v>0</v>
      </c>
    </row>
    <row r="763" spans="2:13" ht="14.25" hidden="1">
      <c r="B763" s="131">
        <f>PAS!A562</f>
        <v>0</v>
      </c>
      <c r="C763" s="131">
        <f>PAS!B562</f>
        <v>0</v>
      </c>
      <c r="D763" s="131">
        <f>PAS!C562</f>
        <v>0</v>
      </c>
      <c r="E763" s="131">
        <f>PAS!D562</f>
        <v>0</v>
      </c>
      <c r="F763" s="131">
        <f>PAS!E562</f>
        <v>0</v>
      </c>
      <c r="G763" s="131">
        <f>PAS!F562</f>
        <v>0</v>
      </c>
      <c r="H763" s="131">
        <f>PAS!G562</f>
        <v>0</v>
      </c>
      <c r="I763" s="131">
        <f>PAS!H562</f>
        <v>0</v>
      </c>
      <c r="J763" s="131">
        <f>PAS!I562</f>
        <v>0</v>
      </c>
      <c r="K763" s="131">
        <f>PAS!J562</f>
        <v>0</v>
      </c>
      <c r="L763" s="131">
        <f>PAS!K562</f>
        <v>0</v>
      </c>
      <c r="M763" s="131">
        <f>PAS!L562</f>
        <v>0</v>
      </c>
    </row>
    <row r="764" spans="2:13" ht="14.25" hidden="1">
      <c r="B764" s="131">
        <f>PAS!A563</f>
        <v>0</v>
      </c>
      <c r="C764" s="131">
        <f>PAS!B563</f>
        <v>0</v>
      </c>
      <c r="D764" s="131">
        <f>PAS!C563</f>
        <v>0</v>
      </c>
      <c r="E764" s="131">
        <f>PAS!D563</f>
        <v>0</v>
      </c>
      <c r="F764" s="131">
        <f>PAS!E563</f>
        <v>0</v>
      </c>
      <c r="G764" s="131">
        <f>PAS!F563</f>
        <v>0</v>
      </c>
      <c r="H764" s="131">
        <f>PAS!G563</f>
        <v>0</v>
      </c>
      <c r="I764" s="131">
        <f>PAS!H563</f>
        <v>0</v>
      </c>
      <c r="J764" s="131">
        <f>PAS!I563</f>
        <v>0</v>
      </c>
      <c r="K764" s="131">
        <f>PAS!J563</f>
        <v>0</v>
      </c>
      <c r="L764" s="131">
        <f>PAS!K563</f>
        <v>0</v>
      </c>
      <c r="M764" s="131">
        <f>PAS!L563</f>
        <v>0</v>
      </c>
    </row>
    <row r="765" spans="2:13" ht="14.25" hidden="1">
      <c r="B765" s="131">
        <f>PAS!A564</f>
        <v>0</v>
      </c>
      <c r="C765" s="131">
        <f>PAS!B564</f>
        <v>0</v>
      </c>
      <c r="D765" s="131">
        <f>PAS!C564</f>
        <v>0</v>
      </c>
      <c r="E765" s="131">
        <f>PAS!D564</f>
        <v>0</v>
      </c>
      <c r="F765" s="131">
        <f>PAS!E564</f>
        <v>0</v>
      </c>
      <c r="G765" s="131">
        <f>PAS!F564</f>
        <v>0</v>
      </c>
      <c r="H765" s="131">
        <f>PAS!G564</f>
        <v>0</v>
      </c>
      <c r="I765" s="131">
        <f>PAS!H564</f>
        <v>0</v>
      </c>
      <c r="J765" s="131">
        <f>PAS!I564</f>
        <v>0</v>
      </c>
      <c r="K765" s="131">
        <f>PAS!J564</f>
        <v>0</v>
      </c>
      <c r="L765" s="131">
        <f>PAS!K564</f>
        <v>0</v>
      </c>
      <c r="M765" s="131">
        <f>PAS!L564</f>
        <v>0</v>
      </c>
    </row>
    <row r="766" spans="2:13" ht="14.25" hidden="1">
      <c r="B766" s="131">
        <f>PAS!A565</f>
        <v>0</v>
      </c>
      <c r="C766" s="131">
        <f>PAS!B565</f>
        <v>0</v>
      </c>
      <c r="D766" s="131">
        <f>PAS!C565</f>
        <v>0</v>
      </c>
      <c r="E766" s="131">
        <f>PAS!D565</f>
        <v>0</v>
      </c>
      <c r="F766" s="131">
        <f>PAS!E565</f>
        <v>0</v>
      </c>
      <c r="G766" s="131">
        <f>PAS!F565</f>
        <v>0</v>
      </c>
      <c r="H766" s="131">
        <f>PAS!G565</f>
        <v>0</v>
      </c>
      <c r="I766" s="131">
        <f>PAS!H565</f>
        <v>0</v>
      </c>
      <c r="J766" s="131">
        <f>PAS!I565</f>
        <v>0</v>
      </c>
      <c r="K766" s="131">
        <f>PAS!J565</f>
        <v>0</v>
      </c>
      <c r="L766" s="131">
        <f>PAS!K565</f>
        <v>0</v>
      </c>
      <c r="M766" s="131">
        <f>PAS!L565</f>
        <v>0</v>
      </c>
    </row>
    <row r="767" spans="2:13" ht="14.25" hidden="1">
      <c r="B767" s="131">
        <f>PAS!A566</f>
        <v>0</v>
      </c>
      <c r="C767" s="131">
        <f>PAS!B566</f>
        <v>0</v>
      </c>
      <c r="D767" s="131">
        <f>PAS!C566</f>
        <v>0</v>
      </c>
      <c r="E767" s="131">
        <f>PAS!D566</f>
        <v>0</v>
      </c>
      <c r="F767" s="131">
        <f>PAS!E566</f>
        <v>0</v>
      </c>
      <c r="G767" s="131">
        <f>PAS!F566</f>
        <v>0</v>
      </c>
      <c r="H767" s="131">
        <f>PAS!G566</f>
        <v>0</v>
      </c>
      <c r="I767" s="131">
        <f>PAS!H566</f>
        <v>0</v>
      </c>
      <c r="J767" s="131">
        <f>PAS!I566</f>
        <v>0</v>
      </c>
      <c r="K767" s="131">
        <f>PAS!J566</f>
        <v>0</v>
      </c>
      <c r="L767" s="131">
        <f>PAS!K566</f>
        <v>0</v>
      </c>
      <c r="M767" s="131">
        <f>PAS!L566</f>
        <v>0</v>
      </c>
    </row>
    <row r="768" spans="2:13" ht="14.25" hidden="1">
      <c r="B768" s="131">
        <f>PAS!A567</f>
        <v>0</v>
      </c>
      <c r="C768" s="131">
        <f>PAS!B567</f>
        <v>0</v>
      </c>
      <c r="D768" s="131">
        <f>PAS!C567</f>
        <v>0</v>
      </c>
      <c r="E768" s="131">
        <f>PAS!D567</f>
        <v>0</v>
      </c>
      <c r="F768" s="131">
        <f>PAS!E567</f>
        <v>0</v>
      </c>
      <c r="G768" s="131">
        <f>PAS!F567</f>
        <v>0</v>
      </c>
      <c r="H768" s="131">
        <f>PAS!G567</f>
        <v>0</v>
      </c>
      <c r="I768" s="131">
        <f>PAS!H567</f>
        <v>0</v>
      </c>
      <c r="J768" s="131">
        <f>PAS!I567</f>
        <v>0</v>
      </c>
      <c r="K768" s="131">
        <f>PAS!J567</f>
        <v>0</v>
      </c>
      <c r="L768" s="131">
        <f>PAS!K567</f>
        <v>0</v>
      </c>
      <c r="M768" s="131">
        <f>PAS!L567</f>
        <v>0</v>
      </c>
    </row>
    <row r="769" spans="2:13" ht="14.25" hidden="1">
      <c r="B769" s="131">
        <f>PAS!A568</f>
        <v>0</v>
      </c>
      <c r="C769" s="131">
        <f>PAS!B568</f>
        <v>0</v>
      </c>
      <c r="D769" s="131">
        <f>PAS!C568</f>
        <v>0</v>
      </c>
      <c r="E769" s="131">
        <f>PAS!D568</f>
        <v>0</v>
      </c>
      <c r="F769" s="131">
        <f>PAS!E568</f>
        <v>0</v>
      </c>
      <c r="G769" s="131">
        <f>PAS!F568</f>
        <v>0</v>
      </c>
      <c r="H769" s="131">
        <f>PAS!G568</f>
        <v>0</v>
      </c>
      <c r="I769" s="131">
        <f>PAS!H568</f>
        <v>0</v>
      </c>
      <c r="J769" s="131">
        <f>PAS!I568</f>
        <v>0</v>
      </c>
      <c r="K769" s="131">
        <f>PAS!J568</f>
        <v>0</v>
      </c>
      <c r="L769" s="131">
        <f>PAS!K568</f>
        <v>0</v>
      </c>
      <c r="M769" s="131">
        <f>PAS!L568</f>
        <v>0</v>
      </c>
    </row>
    <row r="770" spans="2:13" ht="14.25" hidden="1">
      <c r="B770" s="131">
        <f>PAS!A569</f>
        <v>0</v>
      </c>
      <c r="C770" s="131">
        <f>PAS!B569</f>
        <v>0</v>
      </c>
      <c r="D770" s="131">
        <f>PAS!C569</f>
        <v>0</v>
      </c>
      <c r="E770" s="131">
        <f>PAS!D569</f>
        <v>0</v>
      </c>
      <c r="F770" s="131">
        <f>PAS!E569</f>
        <v>0</v>
      </c>
      <c r="G770" s="131">
        <f>PAS!F569</f>
        <v>0</v>
      </c>
      <c r="H770" s="131">
        <f>PAS!G569</f>
        <v>0</v>
      </c>
      <c r="I770" s="131">
        <f>PAS!H569</f>
        <v>0</v>
      </c>
      <c r="J770" s="131">
        <f>PAS!I569</f>
        <v>0</v>
      </c>
      <c r="K770" s="131">
        <f>PAS!J569</f>
        <v>0</v>
      </c>
      <c r="L770" s="131">
        <f>PAS!K569</f>
        <v>0</v>
      </c>
      <c r="M770" s="131">
        <f>PAS!L569</f>
        <v>0</v>
      </c>
    </row>
    <row r="771" spans="2:13" ht="14.25" hidden="1">
      <c r="B771" s="131">
        <f>PAS!A570</f>
        <v>0</v>
      </c>
      <c r="C771" s="131">
        <f>PAS!B570</f>
        <v>0</v>
      </c>
      <c r="D771" s="131">
        <f>PAS!C570</f>
        <v>0</v>
      </c>
      <c r="E771" s="131">
        <f>PAS!D570</f>
        <v>0</v>
      </c>
      <c r="F771" s="131">
        <f>PAS!E570</f>
        <v>0</v>
      </c>
      <c r="G771" s="131">
        <f>PAS!F570</f>
        <v>0</v>
      </c>
      <c r="H771" s="131">
        <f>PAS!G570</f>
        <v>0</v>
      </c>
      <c r="I771" s="131">
        <f>PAS!H570</f>
        <v>0</v>
      </c>
      <c r="J771" s="131">
        <f>PAS!I570</f>
        <v>0</v>
      </c>
      <c r="K771" s="131">
        <f>PAS!J570</f>
        <v>0</v>
      </c>
      <c r="L771" s="131">
        <f>PAS!K570</f>
        <v>0</v>
      </c>
      <c r="M771" s="131">
        <f>PAS!L570</f>
        <v>0</v>
      </c>
    </row>
    <row r="772" spans="2:13" ht="14.25" hidden="1">
      <c r="B772" s="131">
        <f>PAS!A571</f>
        <v>0</v>
      </c>
      <c r="C772" s="131">
        <f>PAS!B571</f>
        <v>0</v>
      </c>
      <c r="D772" s="131">
        <f>PAS!C571</f>
        <v>0</v>
      </c>
      <c r="E772" s="131">
        <f>PAS!D571</f>
        <v>0</v>
      </c>
      <c r="F772" s="131">
        <f>PAS!E571</f>
        <v>0</v>
      </c>
      <c r="G772" s="131">
        <f>PAS!F571</f>
        <v>0</v>
      </c>
      <c r="H772" s="131">
        <f>PAS!G571</f>
        <v>0</v>
      </c>
      <c r="I772" s="131">
        <f>PAS!H571</f>
        <v>0</v>
      </c>
      <c r="J772" s="131">
        <f>PAS!I571</f>
        <v>0</v>
      </c>
      <c r="K772" s="131">
        <f>PAS!J571</f>
        <v>0</v>
      </c>
      <c r="L772" s="131">
        <f>PAS!K571</f>
        <v>0</v>
      </c>
      <c r="M772" s="131">
        <f>PAS!L571</f>
        <v>0</v>
      </c>
    </row>
    <row r="773" spans="2:13" ht="14.25" hidden="1">
      <c r="B773" s="131">
        <f>PAS!A572</f>
        <v>0</v>
      </c>
      <c r="C773" s="131">
        <f>PAS!B572</f>
        <v>0</v>
      </c>
      <c r="D773" s="131">
        <f>PAS!C572</f>
        <v>0</v>
      </c>
      <c r="E773" s="131">
        <f>PAS!D572</f>
        <v>0</v>
      </c>
      <c r="F773" s="131">
        <f>PAS!E572</f>
        <v>0</v>
      </c>
      <c r="G773" s="131">
        <f>PAS!F572</f>
        <v>0</v>
      </c>
      <c r="H773" s="131">
        <f>PAS!G572</f>
        <v>0</v>
      </c>
      <c r="I773" s="131">
        <f>PAS!H572</f>
        <v>0</v>
      </c>
      <c r="J773" s="131">
        <f>PAS!I572</f>
        <v>0</v>
      </c>
      <c r="K773" s="131">
        <f>PAS!J572</f>
        <v>0</v>
      </c>
      <c r="L773" s="131">
        <f>PAS!K572</f>
        <v>0</v>
      </c>
      <c r="M773" s="131">
        <f>PAS!L572</f>
        <v>0</v>
      </c>
    </row>
    <row r="774" spans="2:13" ht="14.25" hidden="1">
      <c r="B774" s="131">
        <f>PAS!A573</f>
        <v>0</v>
      </c>
      <c r="C774" s="131">
        <f>PAS!B573</f>
        <v>0</v>
      </c>
      <c r="D774" s="131">
        <f>PAS!C573</f>
        <v>0</v>
      </c>
      <c r="E774" s="131">
        <f>PAS!D573</f>
        <v>0</v>
      </c>
      <c r="F774" s="131">
        <f>PAS!E573</f>
        <v>0</v>
      </c>
      <c r="G774" s="131">
        <f>PAS!F573</f>
        <v>0</v>
      </c>
      <c r="H774" s="131">
        <f>PAS!G573</f>
        <v>0</v>
      </c>
      <c r="I774" s="131">
        <f>PAS!H573</f>
        <v>0</v>
      </c>
      <c r="J774" s="131">
        <f>PAS!I573</f>
        <v>0</v>
      </c>
      <c r="K774" s="131">
        <f>PAS!J573</f>
        <v>0</v>
      </c>
      <c r="L774" s="131">
        <f>PAS!K573</f>
        <v>0</v>
      </c>
      <c r="M774" s="131">
        <f>PAS!L573</f>
        <v>0</v>
      </c>
    </row>
    <row r="775" spans="2:13" ht="14.25" hidden="1">
      <c r="B775" s="131">
        <f>PAS!A574</f>
        <v>0</v>
      </c>
      <c r="C775" s="131">
        <f>PAS!B574</f>
        <v>0</v>
      </c>
      <c r="D775" s="131">
        <f>PAS!C574</f>
        <v>0</v>
      </c>
      <c r="E775" s="131">
        <f>PAS!D574</f>
        <v>0</v>
      </c>
      <c r="F775" s="131">
        <f>PAS!E574</f>
        <v>0</v>
      </c>
      <c r="G775" s="131">
        <f>PAS!F574</f>
        <v>0</v>
      </c>
      <c r="H775" s="131">
        <f>PAS!G574</f>
        <v>0</v>
      </c>
      <c r="I775" s="131">
        <f>PAS!H574</f>
        <v>0</v>
      </c>
      <c r="J775" s="131">
        <f>PAS!I574</f>
        <v>0</v>
      </c>
      <c r="K775" s="131">
        <f>PAS!J574</f>
        <v>0</v>
      </c>
      <c r="L775" s="131">
        <f>PAS!K574</f>
        <v>0</v>
      </c>
      <c r="M775" s="131">
        <f>PAS!L574</f>
        <v>0</v>
      </c>
    </row>
    <row r="776" spans="2:13" ht="14.25" hidden="1">
      <c r="B776" s="131">
        <f>PAS!A575</f>
        <v>0</v>
      </c>
      <c r="C776" s="131">
        <f>PAS!B575</f>
        <v>0</v>
      </c>
      <c r="D776" s="131">
        <f>PAS!C575</f>
        <v>0</v>
      </c>
      <c r="E776" s="131">
        <f>PAS!D575</f>
        <v>0</v>
      </c>
      <c r="F776" s="131">
        <f>PAS!E575</f>
        <v>0</v>
      </c>
      <c r="G776" s="131">
        <f>PAS!F575</f>
        <v>0</v>
      </c>
      <c r="H776" s="131">
        <f>PAS!G575</f>
        <v>0</v>
      </c>
      <c r="I776" s="131">
        <f>PAS!H575</f>
        <v>0</v>
      </c>
      <c r="J776" s="131">
        <f>PAS!I575</f>
        <v>0</v>
      </c>
      <c r="K776" s="131">
        <f>PAS!J575</f>
        <v>0</v>
      </c>
      <c r="L776" s="131">
        <f>PAS!K575</f>
        <v>0</v>
      </c>
      <c r="M776" s="131">
        <f>PAS!L575</f>
        <v>0</v>
      </c>
    </row>
    <row r="777" spans="2:13" ht="14.25" hidden="1">
      <c r="B777" s="131">
        <f>PAS!A576</f>
        <v>0</v>
      </c>
      <c r="C777" s="131">
        <f>PAS!B576</f>
        <v>0</v>
      </c>
      <c r="D777" s="131">
        <f>PAS!C576</f>
        <v>0</v>
      </c>
      <c r="E777" s="131">
        <f>PAS!D576</f>
        <v>0</v>
      </c>
      <c r="F777" s="131">
        <f>PAS!E576</f>
        <v>0</v>
      </c>
      <c r="G777" s="131">
        <f>PAS!F576</f>
        <v>0</v>
      </c>
      <c r="H777" s="131">
        <f>PAS!G576</f>
        <v>0</v>
      </c>
      <c r="I777" s="131">
        <f>PAS!H576</f>
        <v>0</v>
      </c>
      <c r="J777" s="131">
        <f>PAS!I576</f>
        <v>0</v>
      </c>
      <c r="K777" s="131">
        <f>PAS!J576</f>
        <v>0</v>
      </c>
      <c r="L777" s="131">
        <f>PAS!K576</f>
        <v>0</v>
      </c>
      <c r="M777" s="131">
        <f>PAS!L576</f>
        <v>0</v>
      </c>
    </row>
    <row r="778" spans="2:13" ht="14.25" hidden="1">
      <c r="B778" s="131">
        <f>PAS!A577</f>
        <v>0</v>
      </c>
      <c r="C778" s="131">
        <f>PAS!B577</f>
        <v>0</v>
      </c>
      <c r="D778" s="131">
        <f>PAS!C577</f>
        <v>0</v>
      </c>
      <c r="E778" s="131">
        <f>PAS!D577</f>
        <v>0</v>
      </c>
      <c r="F778" s="131">
        <f>PAS!E577</f>
        <v>0</v>
      </c>
      <c r="G778" s="131">
        <f>PAS!F577</f>
        <v>0</v>
      </c>
      <c r="H778" s="131">
        <f>PAS!G577</f>
        <v>0</v>
      </c>
      <c r="I778" s="131">
        <f>PAS!H577</f>
        <v>0</v>
      </c>
      <c r="J778" s="131">
        <f>PAS!I577</f>
        <v>0</v>
      </c>
      <c r="K778" s="131">
        <f>PAS!J577</f>
        <v>0</v>
      </c>
      <c r="L778" s="131">
        <f>PAS!K577</f>
        <v>0</v>
      </c>
      <c r="M778" s="131">
        <f>PAS!L577</f>
        <v>0</v>
      </c>
    </row>
    <row r="779" spans="2:13" ht="14.25" hidden="1">
      <c r="B779" s="131">
        <f>PAS!A578</f>
        <v>0</v>
      </c>
      <c r="C779" s="131">
        <f>PAS!B578</f>
        <v>0</v>
      </c>
      <c r="D779" s="131">
        <f>PAS!C578</f>
        <v>0</v>
      </c>
      <c r="E779" s="131">
        <f>PAS!D578</f>
        <v>0</v>
      </c>
      <c r="F779" s="131">
        <f>PAS!E578</f>
        <v>0</v>
      </c>
      <c r="G779" s="131">
        <f>PAS!F578</f>
        <v>0</v>
      </c>
      <c r="H779" s="131">
        <f>PAS!G578</f>
        <v>0</v>
      </c>
      <c r="I779" s="131">
        <f>PAS!H578</f>
        <v>0</v>
      </c>
      <c r="J779" s="131">
        <f>PAS!I578</f>
        <v>0</v>
      </c>
      <c r="K779" s="131">
        <f>PAS!J578</f>
        <v>0</v>
      </c>
      <c r="L779" s="131">
        <f>PAS!K578</f>
        <v>0</v>
      </c>
      <c r="M779" s="131">
        <f>PAS!L578</f>
        <v>0</v>
      </c>
    </row>
    <row r="780" spans="2:13" ht="14.25" hidden="1">
      <c r="B780" s="131">
        <f>PAS!A579</f>
        <v>0</v>
      </c>
      <c r="C780" s="131">
        <f>PAS!B579</f>
        <v>0</v>
      </c>
      <c r="D780" s="131">
        <f>PAS!C579</f>
        <v>0</v>
      </c>
      <c r="E780" s="131">
        <f>PAS!D579</f>
        <v>0</v>
      </c>
      <c r="F780" s="131">
        <f>PAS!E579</f>
        <v>0</v>
      </c>
      <c r="G780" s="131">
        <f>PAS!F579</f>
        <v>0</v>
      </c>
      <c r="H780" s="131">
        <f>PAS!G579</f>
        <v>0</v>
      </c>
      <c r="I780" s="131">
        <f>PAS!H579</f>
        <v>0</v>
      </c>
      <c r="J780" s="131">
        <f>PAS!I579</f>
        <v>0</v>
      </c>
      <c r="K780" s="131">
        <f>PAS!J579</f>
        <v>0</v>
      </c>
      <c r="L780" s="131">
        <f>PAS!K579</f>
        <v>0</v>
      </c>
      <c r="M780" s="131">
        <f>PAS!L579</f>
        <v>0</v>
      </c>
    </row>
    <row r="781" spans="2:13" ht="14.25" hidden="1">
      <c r="B781" s="131">
        <f>PAS!A580</f>
        <v>0</v>
      </c>
      <c r="C781" s="131">
        <f>PAS!B580</f>
        <v>0</v>
      </c>
      <c r="D781" s="131">
        <f>PAS!C580</f>
        <v>0</v>
      </c>
      <c r="E781" s="131">
        <f>PAS!D580</f>
        <v>0</v>
      </c>
      <c r="F781" s="131">
        <f>PAS!E580</f>
        <v>0</v>
      </c>
      <c r="G781" s="131">
        <f>PAS!F580</f>
        <v>0</v>
      </c>
      <c r="H781" s="131">
        <f>PAS!G580</f>
        <v>0</v>
      </c>
      <c r="I781" s="131">
        <f>PAS!H580</f>
        <v>0</v>
      </c>
      <c r="J781" s="131">
        <f>PAS!I580</f>
        <v>0</v>
      </c>
      <c r="K781" s="131">
        <f>PAS!J580</f>
        <v>0</v>
      </c>
      <c r="L781" s="131">
        <f>PAS!K580</f>
        <v>0</v>
      </c>
      <c r="M781" s="131">
        <f>PAS!L580</f>
        <v>0</v>
      </c>
    </row>
    <row r="782" spans="2:13" ht="14.25" hidden="1">
      <c r="B782" s="131">
        <f>PAS!A581</f>
        <v>0</v>
      </c>
      <c r="C782" s="131">
        <f>PAS!B581</f>
        <v>0</v>
      </c>
      <c r="D782" s="131">
        <f>PAS!C581</f>
        <v>0</v>
      </c>
      <c r="E782" s="131">
        <f>PAS!D581</f>
        <v>0</v>
      </c>
      <c r="F782" s="131">
        <f>PAS!E581</f>
        <v>0</v>
      </c>
      <c r="G782" s="131">
        <f>PAS!F581</f>
        <v>0</v>
      </c>
      <c r="H782" s="131">
        <f>PAS!G581</f>
        <v>0</v>
      </c>
      <c r="I782" s="131">
        <f>PAS!H581</f>
        <v>0</v>
      </c>
      <c r="J782" s="131">
        <f>PAS!I581</f>
        <v>0</v>
      </c>
      <c r="K782" s="131">
        <f>PAS!J581</f>
        <v>0</v>
      </c>
      <c r="L782" s="131">
        <f>PAS!K581</f>
        <v>0</v>
      </c>
      <c r="M782" s="131">
        <f>PAS!L581</f>
        <v>0</v>
      </c>
    </row>
    <row r="783" spans="2:13" ht="14.25" hidden="1">
      <c r="B783" s="131">
        <f>PAS!A582</f>
        <v>0</v>
      </c>
      <c r="C783" s="131">
        <f>PAS!B582</f>
        <v>0</v>
      </c>
      <c r="D783" s="131">
        <f>PAS!C582</f>
        <v>0</v>
      </c>
      <c r="E783" s="131">
        <f>PAS!D582</f>
        <v>0</v>
      </c>
      <c r="F783" s="131">
        <f>PAS!E582</f>
        <v>0</v>
      </c>
      <c r="G783" s="131">
        <f>PAS!F582</f>
        <v>0</v>
      </c>
      <c r="H783" s="131">
        <f>PAS!G582</f>
        <v>0</v>
      </c>
      <c r="I783" s="131">
        <f>PAS!H582</f>
        <v>0</v>
      </c>
      <c r="J783" s="131">
        <f>PAS!I582</f>
        <v>0</v>
      </c>
      <c r="K783" s="131">
        <f>PAS!J582</f>
        <v>0</v>
      </c>
      <c r="L783" s="131">
        <f>PAS!K582</f>
        <v>0</v>
      </c>
      <c r="M783" s="131">
        <f>PAS!L582</f>
        <v>0</v>
      </c>
    </row>
    <row r="784" spans="2:13" ht="14.25" hidden="1">
      <c r="B784" s="131">
        <f>PAS!A583</f>
        <v>0</v>
      </c>
      <c r="C784" s="131">
        <f>PAS!B583</f>
        <v>0</v>
      </c>
      <c r="D784" s="131">
        <f>PAS!C583</f>
        <v>0</v>
      </c>
      <c r="E784" s="131">
        <f>PAS!D583</f>
        <v>0</v>
      </c>
      <c r="F784" s="131">
        <f>PAS!E583</f>
        <v>0</v>
      </c>
      <c r="G784" s="131">
        <f>PAS!F583</f>
        <v>0</v>
      </c>
      <c r="H784" s="131">
        <f>PAS!G583</f>
        <v>0</v>
      </c>
      <c r="I784" s="131">
        <f>PAS!H583</f>
        <v>0</v>
      </c>
      <c r="J784" s="131">
        <f>PAS!I583</f>
        <v>0</v>
      </c>
      <c r="K784" s="131">
        <f>PAS!J583</f>
        <v>0</v>
      </c>
      <c r="L784" s="131">
        <f>PAS!K583</f>
        <v>0</v>
      </c>
      <c r="M784" s="131">
        <f>PAS!L583</f>
        <v>0</v>
      </c>
    </row>
    <row r="785" spans="2:13" ht="14.25" hidden="1">
      <c r="B785" s="131">
        <f>PAS!A584</f>
        <v>0</v>
      </c>
      <c r="C785" s="131">
        <f>PAS!B584</f>
        <v>0</v>
      </c>
      <c r="D785" s="131">
        <f>PAS!C584</f>
        <v>0</v>
      </c>
      <c r="E785" s="131">
        <f>PAS!D584</f>
        <v>0</v>
      </c>
      <c r="F785" s="131">
        <f>PAS!E584</f>
        <v>0</v>
      </c>
      <c r="G785" s="131">
        <f>PAS!F584</f>
        <v>0</v>
      </c>
      <c r="H785" s="131">
        <f>PAS!G584</f>
        <v>0</v>
      </c>
      <c r="I785" s="131">
        <f>PAS!H584</f>
        <v>0</v>
      </c>
      <c r="J785" s="131">
        <f>PAS!I584</f>
        <v>0</v>
      </c>
      <c r="K785" s="131">
        <f>PAS!J584</f>
        <v>0</v>
      </c>
      <c r="L785" s="131">
        <f>PAS!K584</f>
        <v>0</v>
      </c>
      <c r="M785" s="131">
        <f>PAS!L584</f>
        <v>0</v>
      </c>
    </row>
    <row r="786" spans="2:13" ht="14.25" hidden="1">
      <c r="B786" s="131">
        <f>PAS!A585</f>
        <v>0</v>
      </c>
      <c r="C786" s="131">
        <f>PAS!B585</f>
        <v>0</v>
      </c>
      <c r="D786" s="131">
        <f>PAS!C585</f>
        <v>0</v>
      </c>
      <c r="E786" s="131">
        <f>PAS!D585</f>
        <v>0</v>
      </c>
      <c r="F786" s="131">
        <f>PAS!E585</f>
        <v>0</v>
      </c>
      <c r="G786" s="131">
        <f>PAS!F585</f>
        <v>0</v>
      </c>
      <c r="H786" s="131">
        <f>PAS!G585</f>
        <v>0</v>
      </c>
      <c r="I786" s="131">
        <f>PAS!H585</f>
        <v>0</v>
      </c>
      <c r="J786" s="131">
        <f>PAS!I585</f>
        <v>0</v>
      </c>
      <c r="K786" s="131">
        <f>PAS!J585</f>
        <v>0</v>
      </c>
      <c r="L786" s="131">
        <f>PAS!K585</f>
        <v>0</v>
      </c>
      <c r="M786" s="131">
        <f>PAS!L585</f>
        <v>0</v>
      </c>
    </row>
    <row r="787" spans="2:13" ht="14.25" hidden="1">
      <c r="B787" s="131">
        <f>PAS!A586</f>
        <v>0</v>
      </c>
      <c r="C787" s="131">
        <f>PAS!B586</f>
        <v>0</v>
      </c>
      <c r="D787" s="131">
        <f>PAS!C586</f>
        <v>0</v>
      </c>
      <c r="E787" s="131">
        <f>PAS!D586</f>
        <v>0</v>
      </c>
      <c r="F787" s="131">
        <f>PAS!E586</f>
        <v>0</v>
      </c>
      <c r="G787" s="131">
        <f>PAS!F586</f>
        <v>0</v>
      </c>
      <c r="H787" s="131">
        <f>PAS!G586</f>
        <v>0</v>
      </c>
      <c r="I787" s="131">
        <f>PAS!H586</f>
        <v>0</v>
      </c>
      <c r="J787" s="131">
        <f>PAS!I586</f>
        <v>0</v>
      </c>
      <c r="K787" s="131">
        <f>PAS!J586</f>
        <v>0</v>
      </c>
      <c r="L787" s="131">
        <f>PAS!K586</f>
        <v>0</v>
      </c>
      <c r="M787" s="131">
        <f>PAS!L586</f>
        <v>0</v>
      </c>
    </row>
    <row r="788" spans="2:13" ht="14.25" hidden="1">
      <c r="B788" s="131">
        <f>PAS!A587</f>
        <v>0</v>
      </c>
      <c r="C788" s="131">
        <f>PAS!B587</f>
        <v>0</v>
      </c>
      <c r="D788" s="131">
        <f>PAS!C587</f>
        <v>0</v>
      </c>
      <c r="E788" s="131">
        <f>PAS!D587</f>
        <v>0</v>
      </c>
      <c r="F788" s="131">
        <f>PAS!E587</f>
        <v>0</v>
      </c>
      <c r="G788" s="131">
        <f>PAS!F587</f>
        <v>0</v>
      </c>
      <c r="H788" s="131">
        <f>PAS!G587</f>
        <v>0</v>
      </c>
      <c r="I788" s="131">
        <f>PAS!H587</f>
        <v>0</v>
      </c>
      <c r="J788" s="131">
        <f>PAS!I587</f>
        <v>0</v>
      </c>
      <c r="K788" s="131">
        <f>PAS!J587</f>
        <v>0</v>
      </c>
      <c r="L788" s="131">
        <f>PAS!K587</f>
        <v>0</v>
      </c>
      <c r="M788" s="131">
        <f>PAS!L587</f>
        <v>0</v>
      </c>
    </row>
    <row r="789" spans="2:13" ht="14.25" hidden="1">
      <c r="B789" s="131">
        <f>PAS!A588</f>
        <v>0</v>
      </c>
      <c r="C789" s="131">
        <f>PAS!B588</f>
        <v>0</v>
      </c>
      <c r="D789" s="131">
        <f>PAS!C588</f>
        <v>0</v>
      </c>
      <c r="E789" s="131">
        <f>PAS!D588</f>
        <v>0</v>
      </c>
      <c r="F789" s="131">
        <f>PAS!E588</f>
        <v>0</v>
      </c>
      <c r="G789" s="131">
        <f>PAS!F588</f>
        <v>0</v>
      </c>
      <c r="H789" s="131">
        <f>PAS!G588</f>
        <v>0</v>
      </c>
      <c r="I789" s="131">
        <f>PAS!H588</f>
        <v>0</v>
      </c>
      <c r="J789" s="131">
        <f>PAS!I588</f>
        <v>0</v>
      </c>
      <c r="K789" s="131">
        <f>PAS!J588</f>
        <v>0</v>
      </c>
      <c r="L789" s="131">
        <f>PAS!K588</f>
        <v>0</v>
      </c>
      <c r="M789" s="131">
        <f>PAS!L588</f>
        <v>0</v>
      </c>
    </row>
    <row r="790" spans="2:13" ht="14.25" hidden="1">
      <c r="B790" s="131">
        <f>PAS!A589</f>
        <v>0</v>
      </c>
      <c r="C790" s="131">
        <f>PAS!B589</f>
        <v>0</v>
      </c>
      <c r="D790" s="131">
        <f>PAS!C589</f>
        <v>0</v>
      </c>
      <c r="E790" s="131">
        <f>PAS!D589</f>
        <v>0</v>
      </c>
      <c r="F790" s="131">
        <f>PAS!E589</f>
        <v>0</v>
      </c>
      <c r="G790" s="131">
        <f>PAS!F589</f>
        <v>0</v>
      </c>
      <c r="H790" s="131">
        <f>PAS!G589</f>
        <v>0</v>
      </c>
      <c r="I790" s="131">
        <f>PAS!H589</f>
        <v>0</v>
      </c>
      <c r="J790" s="131">
        <f>PAS!I589</f>
        <v>0</v>
      </c>
      <c r="K790" s="131">
        <f>PAS!J589</f>
        <v>0</v>
      </c>
      <c r="L790" s="131">
        <f>PAS!K589</f>
        <v>0</v>
      </c>
      <c r="M790" s="131">
        <f>PAS!L589</f>
        <v>0</v>
      </c>
    </row>
    <row r="791" spans="2:13" ht="14.25" hidden="1">
      <c r="B791" s="131">
        <f>PAS!A590</f>
        <v>0</v>
      </c>
      <c r="C791" s="131">
        <f>PAS!B590</f>
        <v>0</v>
      </c>
      <c r="D791" s="131">
        <f>PAS!C590</f>
        <v>0</v>
      </c>
      <c r="E791" s="131">
        <f>PAS!D590</f>
        <v>0</v>
      </c>
      <c r="F791" s="131">
        <f>PAS!E590</f>
        <v>0</v>
      </c>
      <c r="G791" s="131">
        <f>PAS!F590</f>
        <v>0</v>
      </c>
      <c r="H791" s="131">
        <f>PAS!G590</f>
        <v>0</v>
      </c>
      <c r="I791" s="131">
        <f>PAS!H590</f>
        <v>0</v>
      </c>
      <c r="J791" s="131">
        <f>PAS!I590</f>
        <v>0</v>
      </c>
      <c r="K791" s="131">
        <f>PAS!J590</f>
        <v>0</v>
      </c>
      <c r="L791" s="131">
        <f>PAS!K590</f>
        <v>0</v>
      </c>
      <c r="M791" s="131">
        <f>PAS!L590</f>
        <v>0</v>
      </c>
    </row>
    <row r="792" spans="2:13" ht="14.25" hidden="1">
      <c r="B792" s="131">
        <f>PAS!A591</f>
        <v>0</v>
      </c>
      <c r="C792" s="131">
        <f>PAS!B591</f>
        <v>0</v>
      </c>
      <c r="D792" s="131">
        <f>PAS!C591</f>
        <v>0</v>
      </c>
      <c r="E792" s="131">
        <f>PAS!D591</f>
        <v>0</v>
      </c>
      <c r="F792" s="131">
        <f>PAS!E591</f>
        <v>0</v>
      </c>
      <c r="G792" s="131">
        <f>PAS!F591</f>
        <v>0</v>
      </c>
      <c r="H792" s="131">
        <f>PAS!G591</f>
        <v>0</v>
      </c>
      <c r="I792" s="131">
        <f>PAS!H591</f>
        <v>0</v>
      </c>
      <c r="J792" s="131">
        <f>PAS!I591</f>
        <v>0</v>
      </c>
      <c r="K792" s="131">
        <f>PAS!J591</f>
        <v>0</v>
      </c>
      <c r="L792" s="131">
        <f>PAS!K591</f>
        <v>0</v>
      </c>
      <c r="M792" s="131">
        <f>PAS!L591</f>
        <v>0</v>
      </c>
    </row>
    <row r="793" spans="2:13" ht="14.25" hidden="1">
      <c r="B793" s="131">
        <f>PAS!A592</f>
        <v>0</v>
      </c>
      <c r="C793" s="131">
        <f>PAS!B592</f>
        <v>0</v>
      </c>
      <c r="D793" s="131">
        <f>PAS!C592</f>
        <v>0</v>
      </c>
      <c r="E793" s="131">
        <f>PAS!D592</f>
        <v>0</v>
      </c>
      <c r="F793" s="131">
        <f>PAS!E592</f>
        <v>0</v>
      </c>
      <c r="G793" s="131">
        <f>PAS!F592</f>
        <v>0</v>
      </c>
      <c r="H793" s="131">
        <f>PAS!G592</f>
        <v>0</v>
      </c>
      <c r="I793" s="131">
        <f>PAS!H592</f>
        <v>0</v>
      </c>
      <c r="J793" s="131">
        <f>PAS!I592</f>
        <v>0</v>
      </c>
      <c r="K793" s="131">
        <f>PAS!J592</f>
        <v>0</v>
      </c>
      <c r="L793" s="131">
        <f>PAS!K592</f>
        <v>0</v>
      </c>
      <c r="M793" s="131">
        <f>PAS!L592</f>
        <v>0</v>
      </c>
    </row>
    <row r="794" spans="2:13" ht="14.25" hidden="1">
      <c r="B794" s="131">
        <f>PAS!A593</f>
        <v>0</v>
      </c>
      <c r="C794" s="131">
        <f>PAS!B593</f>
        <v>0</v>
      </c>
      <c r="D794" s="131">
        <f>PAS!C593</f>
        <v>0</v>
      </c>
      <c r="E794" s="131">
        <f>PAS!D593</f>
        <v>0</v>
      </c>
      <c r="F794" s="131">
        <f>PAS!E593</f>
        <v>0</v>
      </c>
      <c r="G794" s="131">
        <f>PAS!F593</f>
        <v>0</v>
      </c>
      <c r="H794" s="131">
        <f>PAS!G593</f>
        <v>0</v>
      </c>
      <c r="I794" s="131">
        <f>PAS!H593</f>
        <v>0</v>
      </c>
      <c r="J794" s="131">
        <f>PAS!I593</f>
        <v>0</v>
      </c>
      <c r="K794" s="131">
        <f>PAS!J593</f>
        <v>0</v>
      </c>
      <c r="L794" s="131">
        <f>PAS!K593</f>
        <v>0</v>
      </c>
      <c r="M794" s="131">
        <f>PAS!L593</f>
        <v>0</v>
      </c>
    </row>
    <row r="795" spans="2:13" ht="14.25" hidden="1">
      <c r="B795" s="131">
        <f>PAS!A594</f>
        <v>0</v>
      </c>
      <c r="C795" s="131">
        <f>PAS!B594</f>
        <v>0</v>
      </c>
      <c r="D795" s="131">
        <f>PAS!C594</f>
        <v>0</v>
      </c>
      <c r="E795" s="131">
        <f>PAS!D594</f>
        <v>0</v>
      </c>
      <c r="F795" s="131">
        <f>PAS!E594</f>
        <v>0</v>
      </c>
      <c r="G795" s="131">
        <f>PAS!F594</f>
        <v>0</v>
      </c>
      <c r="H795" s="131">
        <f>PAS!G594</f>
        <v>0</v>
      </c>
      <c r="I795" s="131">
        <f>PAS!H594</f>
        <v>0</v>
      </c>
      <c r="J795" s="131">
        <f>PAS!I594</f>
        <v>0</v>
      </c>
      <c r="K795" s="131">
        <f>PAS!J594</f>
        <v>0</v>
      </c>
      <c r="L795" s="131">
        <f>PAS!K594</f>
        <v>0</v>
      </c>
      <c r="M795" s="131">
        <f>PAS!L594</f>
        <v>0</v>
      </c>
    </row>
    <row r="796" spans="2:13" ht="14.25" hidden="1">
      <c r="B796" s="131">
        <f>PAS!A595</f>
        <v>0</v>
      </c>
      <c r="C796" s="131">
        <f>PAS!B595</f>
        <v>0</v>
      </c>
      <c r="D796" s="131">
        <f>PAS!C595</f>
        <v>0</v>
      </c>
      <c r="E796" s="131">
        <f>PAS!D595</f>
        <v>0</v>
      </c>
      <c r="F796" s="131">
        <f>PAS!E595</f>
        <v>0</v>
      </c>
      <c r="G796" s="131">
        <f>PAS!F595</f>
        <v>0</v>
      </c>
      <c r="H796" s="131">
        <f>PAS!G595</f>
        <v>0</v>
      </c>
      <c r="I796" s="131">
        <f>PAS!H595</f>
        <v>0</v>
      </c>
      <c r="J796" s="131">
        <f>PAS!I595</f>
        <v>0</v>
      </c>
      <c r="K796" s="131">
        <f>PAS!J595</f>
        <v>0</v>
      </c>
      <c r="L796" s="131">
        <f>PAS!K595</f>
        <v>0</v>
      </c>
      <c r="M796" s="131">
        <f>PAS!L595</f>
        <v>0</v>
      </c>
    </row>
    <row r="797" spans="2:13" ht="14.25" hidden="1">
      <c r="B797" s="131">
        <f>PAS!A596</f>
        <v>0</v>
      </c>
      <c r="C797" s="131">
        <f>PAS!B596</f>
        <v>0</v>
      </c>
      <c r="D797" s="131">
        <f>PAS!C596</f>
        <v>0</v>
      </c>
      <c r="E797" s="131">
        <f>PAS!D596</f>
        <v>0</v>
      </c>
      <c r="F797" s="131">
        <f>PAS!E596</f>
        <v>0</v>
      </c>
      <c r="G797" s="131">
        <f>PAS!F596</f>
        <v>0</v>
      </c>
      <c r="H797" s="131">
        <f>PAS!G596</f>
        <v>0</v>
      </c>
      <c r="I797" s="131">
        <f>PAS!H596</f>
        <v>0</v>
      </c>
      <c r="J797" s="131">
        <f>PAS!I596</f>
        <v>0</v>
      </c>
      <c r="K797" s="131">
        <f>PAS!J596</f>
        <v>0</v>
      </c>
      <c r="L797" s="131">
        <f>PAS!K596</f>
        <v>0</v>
      </c>
      <c r="M797" s="131">
        <f>PAS!L596</f>
        <v>0</v>
      </c>
    </row>
    <row r="798" spans="2:13" ht="14.25" hidden="1">
      <c r="B798" s="131">
        <f>PAS!A597</f>
        <v>0</v>
      </c>
      <c r="C798" s="131">
        <f>PAS!B597</f>
        <v>0</v>
      </c>
      <c r="D798" s="131">
        <f>PAS!C597</f>
        <v>0</v>
      </c>
      <c r="E798" s="131">
        <f>PAS!D597</f>
        <v>0</v>
      </c>
      <c r="F798" s="131">
        <f>PAS!E597</f>
        <v>0</v>
      </c>
      <c r="G798" s="131">
        <f>PAS!F597</f>
        <v>0</v>
      </c>
      <c r="H798" s="131">
        <f>PAS!G597</f>
        <v>0</v>
      </c>
      <c r="I798" s="131">
        <f>PAS!H597</f>
        <v>0</v>
      </c>
      <c r="J798" s="131">
        <f>PAS!I597</f>
        <v>0</v>
      </c>
      <c r="K798" s="131">
        <f>PAS!J597</f>
        <v>0</v>
      </c>
      <c r="L798" s="131">
        <f>PAS!K597</f>
        <v>0</v>
      </c>
      <c r="M798" s="131">
        <f>PAS!L597</f>
        <v>0</v>
      </c>
    </row>
    <row r="799" spans="2:13" ht="14.25" hidden="1">
      <c r="B799" s="131">
        <f>PAS!A598</f>
        <v>0</v>
      </c>
      <c r="C799" s="131">
        <f>PAS!B598</f>
        <v>0</v>
      </c>
      <c r="D799" s="131">
        <f>PAS!C598</f>
        <v>0</v>
      </c>
      <c r="E799" s="131">
        <f>PAS!D598</f>
        <v>0</v>
      </c>
      <c r="F799" s="131">
        <f>PAS!E598</f>
        <v>0</v>
      </c>
      <c r="G799" s="131">
        <f>PAS!F598</f>
        <v>0</v>
      </c>
      <c r="H799" s="131">
        <f>PAS!G598</f>
        <v>0</v>
      </c>
      <c r="I799" s="131">
        <f>PAS!H598</f>
        <v>0</v>
      </c>
      <c r="J799" s="131">
        <f>PAS!I598</f>
        <v>0</v>
      </c>
      <c r="K799" s="131">
        <f>PAS!J598</f>
        <v>0</v>
      </c>
      <c r="L799" s="131">
        <f>PAS!K598</f>
        <v>0</v>
      </c>
      <c r="M799" s="131">
        <f>PAS!L598</f>
        <v>0</v>
      </c>
    </row>
    <row r="800" spans="2:13" ht="14.25" hidden="1">
      <c r="B800" s="131">
        <f>PAS!A599</f>
        <v>0</v>
      </c>
      <c r="C800" s="131">
        <f>PAS!B599</f>
        <v>0</v>
      </c>
      <c r="D800" s="131">
        <f>PAS!C599</f>
        <v>0</v>
      </c>
      <c r="E800" s="131">
        <f>PAS!D599</f>
        <v>0</v>
      </c>
      <c r="F800" s="131">
        <f>PAS!E599</f>
        <v>0</v>
      </c>
      <c r="G800" s="131">
        <f>PAS!F599</f>
        <v>0</v>
      </c>
      <c r="H800" s="131">
        <f>PAS!G599</f>
        <v>0</v>
      </c>
      <c r="I800" s="131">
        <f>PAS!H599</f>
        <v>0</v>
      </c>
      <c r="J800" s="131">
        <f>PAS!I599</f>
        <v>0</v>
      </c>
      <c r="K800" s="131">
        <f>PAS!J599</f>
        <v>0</v>
      </c>
      <c r="L800" s="131">
        <f>PAS!K599</f>
        <v>0</v>
      </c>
      <c r="M800" s="131">
        <f>PAS!L599</f>
        <v>0</v>
      </c>
    </row>
    <row r="801" spans="2:13" ht="14.25" hidden="1">
      <c r="B801" s="131">
        <f>PAS!A600</f>
        <v>0</v>
      </c>
      <c r="C801" s="131">
        <f>PAS!B600</f>
        <v>0</v>
      </c>
      <c r="D801" s="131">
        <f>PAS!C600</f>
        <v>0</v>
      </c>
      <c r="E801" s="131">
        <f>PAS!D600</f>
        <v>0</v>
      </c>
      <c r="F801" s="131">
        <f>PAS!E600</f>
        <v>0</v>
      </c>
      <c r="G801" s="131">
        <f>PAS!F600</f>
        <v>0</v>
      </c>
      <c r="H801" s="131">
        <f>PAS!G600</f>
        <v>0</v>
      </c>
      <c r="I801" s="131">
        <f>PAS!H600</f>
        <v>0</v>
      </c>
      <c r="J801" s="131">
        <f>PAS!I600</f>
        <v>0</v>
      </c>
      <c r="K801" s="131">
        <f>PAS!J600</f>
        <v>0</v>
      </c>
      <c r="L801" s="131">
        <f>PAS!K600</f>
        <v>0</v>
      </c>
      <c r="M801" s="131">
        <f>PAS!L600</f>
        <v>0</v>
      </c>
    </row>
    <row r="802" spans="2:13" ht="14.25" hidden="1">
      <c r="B802" s="131">
        <f>PAS!A601</f>
        <v>0</v>
      </c>
      <c r="C802" s="131">
        <f>PAS!B601</f>
        <v>0</v>
      </c>
      <c r="D802" s="131">
        <f>PAS!C601</f>
        <v>0</v>
      </c>
      <c r="E802" s="131">
        <f>PAS!D601</f>
        <v>0</v>
      </c>
      <c r="F802" s="131">
        <f>PAS!E601</f>
        <v>0</v>
      </c>
      <c r="G802" s="131">
        <f>PAS!F601</f>
        <v>0</v>
      </c>
      <c r="H802" s="131">
        <f>PAS!G601</f>
        <v>0</v>
      </c>
      <c r="I802" s="131">
        <f>PAS!H601</f>
        <v>0</v>
      </c>
      <c r="J802" s="131">
        <f>PAS!I601</f>
        <v>0</v>
      </c>
      <c r="K802" s="131">
        <f>PAS!J601</f>
        <v>0</v>
      </c>
      <c r="L802" s="131">
        <f>PAS!K601</f>
        <v>0</v>
      </c>
      <c r="M802" s="131">
        <f>PAS!L601</f>
        <v>0</v>
      </c>
    </row>
    <row r="803" spans="2:13" ht="14.25" hidden="1">
      <c r="B803" s="131">
        <f>PAS!A602</f>
        <v>0</v>
      </c>
      <c r="C803" s="131">
        <f>PAS!B602</f>
        <v>0</v>
      </c>
      <c r="D803" s="131">
        <f>PAS!C602</f>
        <v>0</v>
      </c>
      <c r="E803" s="131">
        <f>PAS!D602</f>
        <v>0</v>
      </c>
      <c r="F803" s="131">
        <f>PAS!E602</f>
        <v>0</v>
      </c>
      <c r="G803" s="131">
        <f>PAS!F602</f>
        <v>0</v>
      </c>
      <c r="H803" s="131">
        <f>PAS!G602</f>
        <v>0</v>
      </c>
      <c r="I803" s="131">
        <f>PAS!H602</f>
        <v>0</v>
      </c>
      <c r="J803" s="131">
        <f>PAS!I602</f>
        <v>0</v>
      </c>
      <c r="K803" s="131">
        <f>PAS!J602</f>
        <v>0</v>
      </c>
      <c r="L803" s="131">
        <f>PAS!K602</f>
        <v>0</v>
      </c>
      <c r="M803" s="131">
        <f>PAS!L602</f>
        <v>0</v>
      </c>
    </row>
    <row r="804" spans="2:13" ht="14.25" hidden="1">
      <c r="B804" s="131">
        <f>PAS!A603</f>
        <v>0</v>
      </c>
      <c r="C804" s="131">
        <f>PAS!B603</f>
        <v>0</v>
      </c>
      <c r="D804" s="131">
        <f>PAS!C603</f>
        <v>0</v>
      </c>
      <c r="E804" s="131">
        <f>PAS!D603</f>
        <v>0</v>
      </c>
      <c r="F804" s="131">
        <f>PAS!E603</f>
        <v>0</v>
      </c>
      <c r="G804" s="131">
        <f>PAS!F603</f>
        <v>0</v>
      </c>
      <c r="H804" s="131">
        <f>PAS!G603</f>
        <v>0</v>
      </c>
      <c r="I804" s="131">
        <f>PAS!H603</f>
        <v>0</v>
      </c>
      <c r="J804" s="131">
        <f>PAS!I603</f>
        <v>0</v>
      </c>
      <c r="K804" s="131">
        <f>PAS!J603</f>
        <v>0</v>
      </c>
      <c r="L804" s="131">
        <f>PAS!K603</f>
        <v>0</v>
      </c>
      <c r="M804" s="131">
        <f>PAS!L603</f>
        <v>0</v>
      </c>
    </row>
    <row r="805" spans="2:13" ht="14.25" hidden="1">
      <c r="B805" s="131">
        <f>PAS!A604</f>
        <v>0</v>
      </c>
      <c r="C805" s="131">
        <f>PAS!B604</f>
        <v>0</v>
      </c>
      <c r="D805" s="131">
        <f>PAS!C604</f>
        <v>0</v>
      </c>
      <c r="E805" s="131">
        <f>PAS!D604</f>
        <v>0</v>
      </c>
      <c r="F805" s="131">
        <f>PAS!E604</f>
        <v>0</v>
      </c>
      <c r="G805" s="131">
        <f>PAS!F604</f>
        <v>0</v>
      </c>
      <c r="H805" s="131">
        <f>PAS!G604</f>
        <v>0</v>
      </c>
      <c r="I805" s="131">
        <f>PAS!H604</f>
        <v>0</v>
      </c>
      <c r="J805" s="131">
        <f>PAS!I604</f>
        <v>0</v>
      </c>
      <c r="K805" s="131">
        <f>PAS!J604</f>
        <v>0</v>
      </c>
      <c r="L805" s="131">
        <f>PAS!K604</f>
        <v>0</v>
      </c>
      <c r="M805" s="131">
        <f>PAS!L604</f>
        <v>0</v>
      </c>
    </row>
    <row r="806" spans="2:13" ht="14.25" hidden="1">
      <c r="B806" s="131">
        <f>PAS!A605</f>
        <v>0</v>
      </c>
      <c r="C806" s="131">
        <f>PAS!B605</f>
        <v>0</v>
      </c>
      <c r="D806" s="131">
        <f>PAS!C605</f>
        <v>0</v>
      </c>
      <c r="E806" s="131">
        <f>PAS!D605</f>
        <v>0</v>
      </c>
      <c r="F806" s="131">
        <f>PAS!E605</f>
        <v>0</v>
      </c>
      <c r="G806" s="131">
        <f>PAS!F605</f>
        <v>0</v>
      </c>
      <c r="H806" s="131">
        <f>PAS!G605</f>
        <v>0</v>
      </c>
      <c r="I806" s="131">
        <f>PAS!H605</f>
        <v>0</v>
      </c>
      <c r="J806" s="131">
        <f>PAS!I605</f>
        <v>0</v>
      </c>
      <c r="K806" s="131">
        <f>PAS!J605</f>
        <v>0</v>
      </c>
      <c r="L806" s="131">
        <f>PAS!K605</f>
        <v>0</v>
      </c>
      <c r="M806" s="131">
        <f>PAS!L605</f>
        <v>0</v>
      </c>
    </row>
    <row r="807" spans="2:13" ht="14.25" hidden="1">
      <c r="B807" s="131">
        <f>PAS!A606</f>
        <v>0</v>
      </c>
      <c r="C807" s="131">
        <f>PAS!B606</f>
        <v>0</v>
      </c>
      <c r="D807" s="131">
        <f>PAS!C606</f>
        <v>0</v>
      </c>
      <c r="E807" s="131">
        <f>PAS!D606</f>
        <v>0</v>
      </c>
      <c r="F807" s="131">
        <f>PAS!E606</f>
        <v>0</v>
      </c>
      <c r="G807" s="131">
        <f>PAS!F606</f>
        <v>0</v>
      </c>
      <c r="H807" s="131">
        <f>PAS!G606</f>
        <v>0</v>
      </c>
      <c r="I807" s="131">
        <f>PAS!H606</f>
        <v>0</v>
      </c>
      <c r="J807" s="131">
        <f>PAS!I606</f>
        <v>0</v>
      </c>
      <c r="K807" s="131">
        <f>PAS!J606</f>
        <v>0</v>
      </c>
      <c r="L807" s="131">
        <f>PAS!K606</f>
        <v>0</v>
      </c>
      <c r="M807" s="131">
        <f>PAS!L606</f>
        <v>0</v>
      </c>
    </row>
    <row r="808" spans="2:13" ht="14.25" hidden="1">
      <c r="B808" s="131">
        <f>PAS!A607</f>
        <v>0</v>
      </c>
      <c r="C808" s="131">
        <f>PAS!B607</f>
        <v>0</v>
      </c>
      <c r="D808" s="131">
        <f>PAS!C607</f>
        <v>0</v>
      </c>
      <c r="E808" s="131">
        <f>PAS!D607</f>
        <v>0</v>
      </c>
      <c r="F808" s="131">
        <f>PAS!E607</f>
        <v>0</v>
      </c>
      <c r="G808" s="131">
        <f>PAS!F607</f>
        <v>0</v>
      </c>
      <c r="H808" s="131">
        <f>PAS!G607</f>
        <v>0</v>
      </c>
      <c r="I808" s="131">
        <f>PAS!H607</f>
        <v>0</v>
      </c>
      <c r="J808" s="131">
        <f>PAS!I607</f>
        <v>0</v>
      </c>
      <c r="K808" s="131">
        <f>PAS!J607</f>
        <v>0</v>
      </c>
      <c r="L808" s="131">
        <f>PAS!K607</f>
        <v>0</v>
      </c>
      <c r="M808" s="131">
        <f>PAS!L607</f>
        <v>0</v>
      </c>
    </row>
    <row r="809" spans="2:13" ht="14.25" hidden="1">
      <c r="B809" s="131">
        <f>PAS!A608</f>
        <v>0</v>
      </c>
      <c r="C809" s="131">
        <f>PAS!B608</f>
        <v>0</v>
      </c>
      <c r="D809" s="131">
        <f>PAS!C608</f>
        <v>0</v>
      </c>
      <c r="E809" s="131">
        <f>PAS!D608</f>
        <v>0</v>
      </c>
      <c r="F809" s="131">
        <f>PAS!E608</f>
        <v>0</v>
      </c>
      <c r="G809" s="131">
        <f>PAS!F608</f>
        <v>0</v>
      </c>
      <c r="H809" s="131">
        <f>PAS!G608</f>
        <v>0</v>
      </c>
      <c r="I809" s="131">
        <f>PAS!H608</f>
        <v>0</v>
      </c>
      <c r="J809" s="131">
        <f>PAS!I608</f>
        <v>0</v>
      </c>
      <c r="K809" s="131">
        <f>PAS!J608</f>
        <v>0</v>
      </c>
      <c r="L809" s="131">
        <f>PAS!K608</f>
        <v>0</v>
      </c>
      <c r="M809" s="131">
        <f>PAS!L608</f>
        <v>0</v>
      </c>
    </row>
    <row r="810" spans="2:13" ht="14.25" hidden="1">
      <c r="B810" s="131">
        <f>PAS!A609</f>
        <v>0</v>
      </c>
      <c r="C810" s="131">
        <f>PAS!B609</f>
        <v>0</v>
      </c>
      <c r="D810" s="131">
        <f>PAS!C609</f>
        <v>0</v>
      </c>
      <c r="E810" s="131">
        <f>PAS!D609</f>
        <v>0</v>
      </c>
      <c r="F810" s="131">
        <f>PAS!E609</f>
        <v>0</v>
      </c>
      <c r="G810" s="131">
        <f>PAS!F609</f>
        <v>0</v>
      </c>
      <c r="H810" s="131">
        <f>PAS!G609</f>
        <v>0</v>
      </c>
      <c r="I810" s="131">
        <f>PAS!H609</f>
        <v>0</v>
      </c>
      <c r="J810" s="131">
        <f>PAS!I609</f>
        <v>0</v>
      </c>
      <c r="K810" s="131">
        <f>PAS!J609</f>
        <v>0</v>
      </c>
      <c r="L810" s="131">
        <f>PAS!K609</f>
        <v>0</v>
      </c>
      <c r="M810" s="131">
        <f>PAS!L609</f>
        <v>0</v>
      </c>
    </row>
    <row r="811" spans="2:13" ht="14.25" hidden="1">
      <c r="B811" s="131">
        <f>PAS!A610</f>
        <v>0</v>
      </c>
      <c r="C811" s="131">
        <f>PAS!B610</f>
        <v>0</v>
      </c>
      <c r="D811" s="131">
        <f>PAS!C610</f>
        <v>0</v>
      </c>
      <c r="E811" s="131">
        <f>PAS!D610</f>
        <v>0</v>
      </c>
      <c r="F811" s="131">
        <f>PAS!E610</f>
        <v>0</v>
      </c>
      <c r="G811" s="131">
        <f>PAS!F610</f>
        <v>0</v>
      </c>
      <c r="H811" s="131">
        <f>PAS!G610</f>
        <v>0</v>
      </c>
      <c r="I811" s="131">
        <f>PAS!H610</f>
        <v>0</v>
      </c>
      <c r="J811" s="131">
        <f>PAS!I610</f>
        <v>0</v>
      </c>
      <c r="K811" s="131">
        <f>PAS!J610</f>
        <v>0</v>
      </c>
      <c r="L811" s="131">
        <f>PAS!K610</f>
        <v>0</v>
      </c>
      <c r="M811" s="131">
        <f>PAS!L610</f>
        <v>0</v>
      </c>
    </row>
    <row r="812" spans="2:13" ht="14.25" hidden="1">
      <c r="B812" s="131">
        <f>PAS!A611</f>
        <v>0</v>
      </c>
      <c r="C812" s="131">
        <f>PAS!B611</f>
        <v>0</v>
      </c>
      <c r="D812" s="131">
        <f>PAS!C611</f>
        <v>0</v>
      </c>
      <c r="E812" s="131">
        <f>PAS!D611</f>
        <v>0</v>
      </c>
      <c r="F812" s="131">
        <f>PAS!E611</f>
        <v>0</v>
      </c>
      <c r="G812" s="131">
        <f>PAS!F611</f>
        <v>0</v>
      </c>
      <c r="H812" s="131">
        <f>PAS!G611</f>
        <v>0</v>
      </c>
      <c r="I812" s="131">
        <f>PAS!H611</f>
        <v>0</v>
      </c>
      <c r="J812" s="131">
        <f>PAS!I611</f>
        <v>0</v>
      </c>
      <c r="K812" s="131">
        <f>PAS!J611</f>
        <v>0</v>
      </c>
      <c r="L812" s="131">
        <f>PAS!K611</f>
        <v>0</v>
      </c>
      <c r="M812" s="131">
        <f>PAS!L611</f>
        <v>0</v>
      </c>
    </row>
    <row r="813" spans="2:13" ht="14.25" hidden="1">
      <c r="B813" s="131">
        <f>PAS!A612</f>
        <v>0</v>
      </c>
      <c r="C813" s="131">
        <f>PAS!B612</f>
        <v>0</v>
      </c>
      <c r="D813" s="131">
        <f>PAS!C612</f>
        <v>0</v>
      </c>
      <c r="E813" s="131">
        <f>PAS!D612</f>
        <v>0</v>
      </c>
      <c r="F813" s="131">
        <f>PAS!E612</f>
        <v>0</v>
      </c>
      <c r="G813" s="131">
        <f>PAS!F612</f>
        <v>0</v>
      </c>
      <c r="H813" s="131">
        <f>PAS!G612</f>
        <v>0</v>
      </c>
      <c r="I813" s="131">
        <f>PAS!H612</f>
        <v>0</v>
      </c>
      <c r="J813" s="131">
        <f>PAS!I612</f>
        <v>0</v>
      </c>
      <c r="K813" s="131">
        <f>PAS!J612</f>
        <v>0</v>
      </c>
      <c r="L813" s="131">
        <f>PAS!K612</f>
        <v>0</v>
      </c>
      <c r="M813" s="131">
        <f>PAS!L612</f>
        <v>0</v>
      </c>
    </row>
    <row r="814" spans="2:13" ht="14.25" hidden="1">
      <c r="B814" s="131">
        <f>PAS!A613</f>
        <v>0</v>
      </c>
      <c r="C814" s="131">
        <f>PAS!B613</f>
        <v>0</v>
      </c>
      <c r="D814" s="131">
        <f>PAS!C613</f>
        <v>0</v>
      </c>
      <c r="E814" s="131">
        <f>PAS!D613</f>
        <v>0</v>
      </c>
      <c r="F814" s="131">
        <f>PAS!E613</f>
        <v>0</v>
      </c>
      <c r="G814" s="131">
        <f>PAS!F613</f>
        <v>0</v>
      </c>
      <c r="H814" s="131">
        <f>PAS!G613</f>
        <v>0</v>
      </c>
      <c r="I814" s="131">
        <f>PAS!H613</f>
        <v>0</v>
      </c>
      <c r="J814" s="131">
        <f>PAS!I613</f>
        <v>0</v>
      </c>
      <c r="K814" s="131">
        <f>PAS!J613</f>
        <v>0</v>
      </c>
      <c r="L814" s="131">
        <f>PAS!K613</f>
        <v>0</v>
      </c>
      <c r="M814" s="131">
        <f>PAS!L613</f>
        <v>0</v>
      </c>
    </row>
    <row r="815" spans="2:13" ht="14.25" hidden="1">
      <c r="B815" s="131">
        <f>PAS!A614</f>
        <v>0</v>
      </c>
      <c r="C815" s="131">
        <f>PAS!B614</f>
        <v>0</v>
      </c>
      <c r="D815" s="131">
        <f>PAS!C614</f>
        <v>0</v>
      </c>
      <c r="E815" s="131">
        <f>PAS!D614</f>
        <v>0</v>
      </c>
      <c r="F815" s="131">
        <f>PAS!E614</f>
        <v>0</v>
      </c>
      <c r="G815" s="131">
        <f>PAS!F614</f>
        <v>0</v>
      </c>
      <c r="H815" s="131">
        <f>PAS!G614</f>
        <v>0</v>
      </c>
      <c r="I815" s="131">
        <f>PAS!H614</f>
        <v>0</v>
      </c>
      <c r="J815" s="131">
        <f>PAS!I614</f>
        <v>0</v>
      </c>
      <c r="K815" s="131">
        <f>PAS!J614</f>
        <v>0</v>
      </c>
      <c r="L815" s="131">
        <f>PAS!K614</f>
        <v>0</v>
      </c>
      <c r="M815" s="131">
        <f>PAS!L614</f>
        <v>0</v>
      </c>
    </row>
    <row r="816" spans="2:13" ht="14.25" hidden="1">
      <c r="B816" s="131">
        <f>PAS!A615</f>
        <v>0</v>
      </c>
      <c r="C816" s="131">
        <f>PAS!B615</f>
        <v>0</v>
      </c>
      <c r="D816" s="131">
        <f>PAS!C615</f>
        <v>0</v>
      </c>
      <c r="E816" s="131">
        <f>PAS!D615</f>
        <v>0</v>
      </c>
      <c r="F816" s="131">
        <f>PAS!E615</f>
        <v>0</v>
      </c>
      <c r="G816" s="131">
        <f>PAS!F615</f>
        <v>0</v>
      </c>
      <c r="H816" s="131">
        <f>PAS!G615</f>
        <v>0</v>
      </c>
      <c r="I816" s="131">
        <f>PAS!H615</f>
        <v>0</v>
      </c>
      <c r="J816" s="131">
        <f>PAS!I615</f>
        <v>0</v>
      </c>
      <c r="K816" s="131">
        <f>PAS!J615</f>
        <v>0</v>
      </c>
      <c r="L816" s="131">
        <f>PAS!K615</f>
        <v>0</v>
      </c>
      <c r="M816" s="131">
        <f>PAS!L615</f>
        <v>0</v>
      </c>
    </row>
    <row r="817" spans="2:13" ht="14.25" hidden="1">
      <c r="B817" s="131">
        <f>PAS!A616</f>
        <v>0</v>
      </c>
      <c r="C817" s="131">
        <f>PAS!B616</f>
        <v>0</v>
      </c>
      <c r="D817" s="131">
        <f>PAS!C616</f>
        <v>0</v>
      </c>
      <c r="E817" s="131">
        <f>PAS!D616</f>
        <v>0</v>
      </c>
      <c r="F817" s="131">
        <f>PAS!E616</f>
        <v>0</v>
      </c>
      <c r="G817" s="131">
        <f>PAS!F616</f>
        <v>0</v>
      </c>
      <c r="H817" s="131">
        <f>PAS!G616</f>
        <v>0</v>
      </c>
      <c r="I817" s="131">
        <f>PAS!H616</f>
        <v>0</v>
      </c>
      <c r="J817" s="131">
        <f>PAS!I616</f>
        <v>0</v>
      </c>
      <c r="K817" s="131">
        <f>PAS!J616</f>
        <v>0</v>
      </c>
      <c r="L817" s="131">
        <f>PAS!K616</f>
        <v>0</v>
      </c>
      <c r="M817" s="131">
        <f>PAS!L616</f>
        <v>0</v>
      </c>
    </row>
    <row r="818" spans="2:13" ht="14.25" hidden="1">
      <c r="B818" s="131">
        <f>PAS!A617</f>
        <v>0</v>
      </c>
      <c r="C818" s="131">
        <f>PAS!B617</f>
        <v>0</v>
      </c>
      <c r="D818" s="131">
        <f>PAS!C617</f>
        <v>0</v>
      </c>
      <c r="E818" s="131">
        <f>PAS!D617</f>
        <v>0</v>
      </c>
      <c r="F818" s="131">
        <f>PAS!E617</f>
        <v>0</v>
      </c>
      <c r="G818" s="131">
        <f>PAS!F617</f>
        <v>0</v>
      </c>
      <c r="H818" s="131">
        <f>PAS!G617</f>
        <v>0</v>
      </c>
      <c r="I818" s="131">
        <f>PAS!H617</f>
        <v>0</v>
      </c>
      <c r="J818" s="131">
        <f>PAS!I617</f>
        <v>0</v>
      </c>
      <c r="K818" s="131">
        <f>PAS!J617</f>
        <v>0</v>
      </c>
      <c r="L818" s="131">
        <f>PAS!K617</f>
        <v>0</v>
      </c>
      <c r="M818" s="131">
        <f>PAS!L617</f>
        <v>0</v>
      </c>
    </row>
    <row r="819" spans="2:13" ht="14.25" hidden="1">
      <c r="B819" s="131">
        <f>PAS!A618</f>
        <v>0</v>
      </c>
      <c r="C819" s="131">
        <f>PAS!B618</f>
        <v>0</v>
      </c>
      <c r="D819" s="131">
        <f>PAS!C618</f>
        <v>0</v>
      </c>
      <c r="E819" s="131">
        <f>PAS!D618</f>
        <v>0</v>
      </c>
      <c r="F819" s="131">
        <f>PAS!E618</f>
        <v>0</v>
      </c>
      <c r="G819" s="131">
        <f>PAS!F618</f>
        <v>0</v>
      </c>
      <c r="H819" s="131">
        <f>PAS!G618</f>
        <v>0</v>
      </c>
      <c r="I819" s="131">
        <f>PAS!H618</f>
        <v>0</v>
      </c>
      <c r="J819" s="131">
        <f>PAS!I618</f>
        <v>0</v>
      </c>
      <c r="K819" s="131">
        <f>PAS!J618</f>
        <v>0</v>
      </c>
      <c r="L819" s="131">
        <f>PAS!K618</f>
        <v>0</v>
      </c>
      <c r="M819" s="131">
        <f>PAS!L618</f>
        <v>0</v>
      </c>
    </row>
    <row r="820" spans="2:13" ht="14.25" hidden="1">
      <c r="B820" s="131">
        <f>PAS!A619</f>
        <v>0</v>
      </c>
      <c r="C820" s="131">
        <f>PAS!B619</f>
        <v>0</v>
      </c>
      <c r="D820" s="131">
        <f>PAS!C619</f>
        <v>0</v>
      </c>
      <c r="E820" s="131">
        <f>PAS!D619</f>
        <v>0</v>
      </c>
      <c r="F820" s="131">
        <f>PAS!E619</f>
        <v>0</v>
      </c>
      <c r="G820" s="131">
        <f>PAS!F619</f>
        <v>0</v>
      </c>
      <c r="H820" s="131">
        <f>PAS!G619</f>
        <v>0</v>
      </c>
      <c r="I820" s="131">
        <f>PAS!H619</f>
        <v>0</v>
      </c>
      <c r="J820" s="131">
        <f>PAS!I619</f>
        <v>0</v>
      </c>
      <c r="K820" s="131">
        <f>PAS!J619</f>
        <v>0</v>
      </c>
      <c r="L820" s="131">
        <f>PAS!K619</f>
        <v>0</v>
      </c>
      <c r="M820" s="131">
        <f>PAS!L619</f>
        <v>0</v>
      </c>
    </row>
    <row r="821" spans="2:13" ht="14.25" hidden="1">
      <c r="B821" s="131">
        <f>PAS!A620</f>
        <v>0</v>
      </c>
      <c r="C821" s="131">
        <f>PAS!B620</f>
        <v>0</v>
      </c>
      <c r="D821" s="131">
        <f>PAS!C620</f>
        <v>0</v>
      </c>
      <c r="E821" s="131">
        <f>PAS!D620</f>
        <v>0</v>
      </c>
      <c r="F821" s="131">
        <f>PAS!E620</f>
        <v>0</v>
      </c>
      <c r="G821" s="131">
        <f>PAS!F620</f>
        <v>0</v>
      </c>
      <c r="H821" s="131">
        <f>PAS!G620</f>
        <v>0</v>
      </c>
      <c r="I821" s="131">
        <f>PAS!H620</f>
        <v>0</v>
      </c>
      <c r="J821" s="131">
        <f>PAS!I620</f>
        <v>0</v>
      </c>
      <c r="K821" s="131">
        <f>PAS!J620</f>
        <v>0</v>
      </c>
      <c r="L821" s="131">
        <f>PAS!K620</f>
        <v>0</v>
      </c>
      <c r="M821" s="131">
        <f>PAS!L620</f>
        <v>0</v>
      </c>
    </row>
    <row r="822" spans="2:13" ht="14.25" hidden="1">
      <c r="B822" s="131">
        <f>PAS!A621</f>
        <v>0</v>
      </c>
      <c r="C822" s="131">
        <f>PAS!B621</f>
        <v>0</v>
      </c>
      <c r="D822" s="131">
        <f>PAS!C621</f>
        <v>0</v>
      </c>
      <c r="E822" s="131">
        <f>PAS!D621</f>
        <v>0</v>
      </c>
      <c r="F822" s="131">
        <f>PAS!E621</f>
        <v>0</v>
      </c>
      <c r="G822" s="131">
        <f>PAS!F621</f>
        <v>0</v>
      </c>
      <c r="H822" s="131">
        <f>PAS!G621</f>
        <v>0</v>
      </c>
      <c r="I822" s="131">
        <f>PAS!H621</f>
        <v>0</v>
      </c>
      <c r="J822" s="131">
        <f>PAS!I621</f>
        <v>0</v>
      </c>
      <c r="K822" s="131">
        <f>PAS!J621</f>
        <v>0</v>
      </c>
      <c r="L822" s="131">
        <f>PAS!K621</f>
        <v>0</v>
      </c>
      <c r="M822" s="131">
        <f>PAS!L621</f>
        <v>0</v>
      </c>
    </row>
    <row r="823" spans="2:13" ht="14.25" hidden="1">
      <c r="B823" s="131">
        <f>PAS!A622</f>
        <v>0</v>
      </c>
      <c r="C823" s="131">
        <f>PAS!B622</f>
        <v>0</v>
      </c>
      <c r="D823" s="131">
        <f>PAS!C622</f>
        <v>0</v>
      </c>
      <c r="E823" s="131">
        <f>PAS!D622</f>
        <v>0</v>
      </c>
      <c r="F823" s="131">
        <f>PAS!E622</f>
        <v>0</v>
      </c>
      <c r="G823" s="131">
        <f>PAS!F622</f>
        <v>0</v>
      </c>
      <c r="H823" s="131">
        <f>PAS!G622</f>
        <v>0</v>
      </c>
      <c r="I823" s="131">
        <f>PAS!H622</f>
        <v>0</v>
      </c>
      <c r="J823" s="131">
        <f>PAS!I622</f>
        <v>0</v>
      </c>
      <c r="K823" s="131">
        <f>PAS!J622</f>
        <v>0</v>
      </c>
      <c r="L823" s="131">
        <f>PAS!K622</f>
        <v>0</v>
      </c>
      <c r="M823" s="131">
        <f>PAS!L622</f>
        <v>0</v>
      </c>
    </row>
    <row r="824" spans="2:13" ht="14.25" hidden="1">
      <c r="B824" s="131">
        <f>PAS!A623</f>
        <v>0</v>
      </c>
      <c r="C824" s="131">
        <f>PAS!B623</f>
        <v>0</v>
      </c>
      <c r="D824" s="131">
        <f>PAS!C623</f>
        <v>0</v>
      </c>
      <c r="E824" s="131">
        <f>PAS!D623</f>
        <v>0</v>
      </c>
      <c r="F824" s="131">
        <f>PAS!E623</f>
        <v>0</v>
      </c>
      <c r="G824" s="131">
        <f>PAS!F623</f>
        <v>0</v>
      </c>
      <c r="H824" s="131">
        <f>PAS!G623</f>
        <v>0</v>
      </c>
      <c r="I824" s="131">
        <f>PAS!H623</f>
        <v>0</v>
      </c>
      <c r="J824" s="131">
        <f>PAS!I623</f>
        <v>0</v>
      </c>
      <c r="K824" s="131">
        <f>PAS!J623</f>
        <v>0</v>
      </c>
      <c r="L824" s="131">
        <f>PAS!K623</f>
        <v>0</v>
      </c>
      <c r="M824" s="131">
        <f>PAS!L623</f>
        <v>0</v>
      </c>
    </row>
    <row r="825" spans="2:13" ht="14.25" hidden="1">
      <c r="B825" s="131">
        <f>PAS!A624</f>
        <v>0</v>
      </c>
      <c r="C825" s="131">
        <f>PAS!B624</f>
        <v>0</v>
      </c>
      <c r="D825" s="131">
        <f>PAS!C624</f>
        <v>0</v>
      </c>
      <c r="E825" s="131">
        <f>PAS!D624</f>
        <v>0</v>
      </c>
      <c r="F825" s="131">
        <f>PAS!E624</f>
        <v>0</v>
      </c>
      <c r="G825" s="131">
        <f>PAS!F624</f>
        <v>0</v>
      </c>
      <c r="H825" s="131">
        <f>PAS!G624</f>
        <v>0</v>
      </c>
      <c r="I825" s="131">
        <f>PAS!H624</f>
        <v>0</v>
      </c>
      <c r="J825" s="131">
        <f>PAS!I624</f>
        <v>0</v>
      </c>
      <c r="K825" s="131">
        <f>PAS!J624</f>
        <v>0</v>
      </c>
      <c r="L825" s="131">
        <f>PAS!K624</f>
        <v>0</v>
      </c>
      <c r="M825" s="131">
        <f>PAS!L624</f>
        <v>0</v>
      </c>
    </row>
    <row r="826" spans="2:13" ht="14.25" hidden="1">
      <c r="B826" s="131">
        <f>PAS!A625</f>
        <v>0</v>
      </c>
      <c r="C826" s="131">
        <f>PAS!B625</f>
        <v>0</v>
      </c>
      <c r="D826" s="131">
        <f>PAS!C625</f>
        <v>0</v>
      </c>
      <c r="E826" s="131">
        <f>PAS!D625</f>
        <v>0</v>
      </c>
      <c r="F826" s="131">
        <f>PAS!E625</f>
        <v>0</v>
      </c>
      <c r="G826" s="131">
        <f>PAS!F625</f>
        <v>0</v>
      </c>
      <c r="H826" s="131">
        <f>PAS!G625</f>
        <v>0</v>
      </c>
      <c r="I826" s="131">
        <f>PAS!H625</f>
        <v>0</v>
      </c>
      <c r="J826" s="131">
        <f>PAS!I625</f>
        <v>0</v>
      </c>
      <c r="K826" s="131">
        <f>PAS!J625</f>
        <v>0</v>
      </c>
      <c r="L826" s="131">
        <f>PAS!K625</f>
        <v>0</v>
      </c>
      <c r="M826" s="131">
        <f>PAS!L625</f>
        <v>0</v>
      </c>
    </row>
    <row r="827" spans="2:13" ht="14.25" hidden="1">
      <c r="B827" s="131">
        <f>PAS!A626</f>
        <v>0</v>
      </c>
      <c r="C827" s="131">
        <f>PAS!B626</f>
        <v>0</v>
      </c>
      <c r="D827" s="131">
        <f>PAS!C626</f>
        <v>0</v>
      </c>
      <c r="E827" s="131">
        <f>PAS!D626</f>
        <v>0</v>
      </c>
      <c r="F827" s="131">
        <f>PAS!E626</f>
        <v>0</v>
      </c>
      <c r="G827" s="131">
        <f>PAS!F626</f>
        <v>0</v>
      </c>
      <c r="H827" s="131">
        <f>PAS!G626</f>
        <v>0</v>
      </c>
      <c r="I827" s="131">
        <f>PAS!H626</f>
        <v>0</v>
      </c>
      <c r="J827" s="131">
        <f>PAS!I626</f>
        <v>0</v>
      </c>
      <c r="K827" s="131">
        <f>PAS!J626</f>
        <v>0</v>
      </c>
      <c r="L827" s="131">
        <f>PAS!K626</f>
        <v>0</v>
      </c>
      <c r="M827" s="131">
        <f>PAS!L626</f>
        <v>0</v>
      </c>
    </row>
    <row r="828" spans="2:13" ht="14.25" hidden="1">
      <c r="B828" s="131">
        <f>PAS!A627</f>
        <v>0</v>
      </c>
      <c r="C828" s="131">
        <f>PAS!B627</f>
        <v>0</v>
      </c>
      <c r="D828" s="131">
        <f>PAS!C627</f>
        <v>0</v>
      </c>
      <c r="E828" s="131">
        <f>PAS!D627</f>
        <v>0</v>
      </c>
      <c r="F828" s="131">
        <f>PAS!E627</f>
        <v>0</v>
      </c>
      <c r="G828" s="131">
        <f>PAS!F627</f>
        <v>0</v>
      </c>
      <c r="H828" s="131">
        <f>PAS!G627</f>
        <v>0</v>
      </c>
      <c r="I828" s="131">
        <f>PAS!H627</f>
        <v>0</v>
      </c>
      <c r="J828" s="131">
        <f>PAS!I627</f>
        <v>0</v>
      </c>
      <c r="K828" s="131">
        <f>PAS!J627</f>
        <v>0</v>
      </c>
      <c r="L828" s="131">
        <f>PAS!K627</f>
        <v>0</v>
      </c>
      <c r="M828" s="131">
        <f>PAS!L627</f>
        <v>0</v>
      </c>
    </row>
    <row r="829" spans="2:13" ht="14.25" hidden="1">
      <c r="B829" s="131">
        <f>PAS!A628</f>
        <v>0</v>
      </c>
      <c r="C829" s="131">
        <f>PAS!B628</f>
        <v>0</v>
      </c>
      <c r="D829" s="131">
        <f>PAS!C628</f>
        <v>0</v>
      </c>
      <c r="E829" s="131">
        <f>PAS!D628</f>
        <v>0</v>
      </c>
      <c r="F829" s="131">
        <f>PAS!E628</f>
        <v>0</v>
      </c>
      <c r="G829" s="131">
        <f>PAS!F628</f>
        <v>0</v>
      </c>
      <c r="H829" s="131">
        <f>PAS!G628</f>
        <v>0</v>
      </c>
      <c r="I829" s="131">
        <f>PAS!H628</f>
        <v>0</v>
      </c>
      <c r="J829" s="131">
        <f>PAS!I628</f>
        <v>0</v>
      </c>
      <c r="K829" s="131">
        <f>PAS!J628</f>
        <v>0</v>
      </c>
      <c r="L829" s="131">
        <f>PAS!K628</f>
        <v>0</v>
      </c>
      <c r="M829" s="131">
        <f>PAS!L628</f>
        <v>0</v>
      </c>
    </row>
    <row r="830" spans="2:13" ht="14.25" hidden="1">
      <c r="B830" s="131">
        <f>PAS!A629</f>
        <v>0</v>
      </c>
      <c r="C830" s="131">
        <f>PAS!B629</f>
        <v>0</v>
      </c>
      <c r="D830" s="131">
        <f>PAS!C629</f>
        <v>0</v>
      </c>
      <c r="E830" s="131">
        <f>PAS!D629</f>
        <v>0</v>
      </c>
      <c r="F830" s="131">
        <f>PAS!E629</f>
        <v>0</v>
      </c>
      <c r="G830" s="131">
        <f>PAS!F629</f>
        <v>0</v>
      </c>
      <c r="H830" s="131">
        <f>PAS!G629</f>
        <v>0</v>
      </c>
      <c r="I830" s="131">
        <f>PAS!H629</f>
        <v>0</v>
      </c>
      <c r="J830" s="131">
        <f>PAS!I629</f>
        <v>0</v>
      </c>
      <c r="K830" s="131">
        <f>PAS!J629</f>
        <v>0</v>
      </c>
      <c r="L830" s="131">
        <f>PAS!K629</f>
        <v>0</v>
      </c>
      <c r="M830" s="131">
        <f>PAS!L629</f>
        <v>0</v>
      </c>
    </row>
    <row r="831" spans="2:13" ht="14.25" hidden="1">
      <c r="B831" s="131">
        <f>PAS!A630</f>
        <v>0</v>
      </c>
      <c r="C831" s="131">
        <f>PAS!B630</f>
        <v>0</v>
      </c>
      <c r="D831" s="131">
        <f>PAS!C630</f>
        <v>0</v>
      </c>
      <c r="E831" s="131">
        <f>PAS!D630</f>
        <v>0</v>
      </c>
      <c r="F831" s="131">
        <f>PAS!E630</f>
        <v>0</v>
      </c>
      <c r="G831" s="131">
        <f>PAS!F630</f>
        <v>0</v>
      </c>
      <c r="H831" s="131">
        <f>PAS!G630</f>
        <v>0</v>
      </c>
      <c r="I831" s="131">
        <f>PAS!H630</f>
        <v>0</v>
      </c>
      <c r="J831" s="131">
        <f>PAS!I630</f>
        <v>0</v>
      </c>
      <c r="K831" s="131">
        <f>PAS!J630</f>
        <v>0</v>
      </c>
      <c r="L831" s="131">
        <f>PAS!K630</f>
        <v>0</v>
      </c>
      <c r="M831" s="131">
        <f>PAS!L630</f>
        <v>0</v>
      </c>
    </row>
    <row r="832" spans="2:13" ht="14.25" hidden="1">
      <c r="B832" s="131">
        <f>PAS!A631</f>
        <v>0</v>
      </c>
      <c r="C832" s="131">
        <f>PAS!B631</f>
        <v>0</v>
      </c>
      <c r="D832" s="131">
        <f>PAS!C631</f>
        <v>0</v>
      </c>
      <c r="E832" s="131">
        <f>PAS!D631</f>
        <v>0</v>
      </c>
      <c r="F832" s="131">
        <f>PAS!E631</f>
        <v>0</v>
      </c>
      <c r="G832" s="131">
        <f>PAS!F631</f>
        <v>0</v>
      </c>
      <c r="H832" s="131">
        <f>PAS!G631</f>
        <v>0</v>
      </c>
      <c r="I832" s="131">
        <f>PAS!H631</f>
        <v>0</v>
      </c>
      <c r="J832" s="131">
        <f>PAS!I631</f>
        <v>0</v>
      </c>
      <c r="K832" s="131">
        <f>PAS!J631</f>
        <v>0</v>
      </c>
      <c r="L832" s="131">
        <f>PAS!K631</f>
        <v>0</v>
      </c>
      <c r="M832" s="131">
        <f>PAS!L631</f>
        <v>0</v>
      </c>
    </row>
    <row r="833" spans="2:13" ht="14.25" hidden="1">
      <c r="B833" s="131">
        <f>PAS!A632</f>
        <v>0</v>
      </c>
      <c r="C833" s="131">
        <f>PAS!B632</f>
        <v>0</v>
      </c>
      <c r="D833" s="131">
        <f>PAS!C632</f>
        <v>0</v>
      </c>
      <c r="E833" s="131">
        <f>PAS!D632</f>
        <v>0</v>
      </c>
      <c r="F833" s="131">
        <f>PAS!E632</f>
        <v>0</v>
      </c>
      <c r="G833" s="131">
        <f>PAS!F632</f>
        <v>0</v>
      </c>
      <c r="H833" s="131">
        <f>PAS!G632</f>
        <v>0</v>
      </c>
      <c r="I833" s="131">
        <f>PAS!H632</f>
        <v>0</v>
      </c>
      <c r="J833" s="131">
        <f>PAS!I632</f>
        <v>0</v>
      </c>
      <c r="K833" s="131">
        <f>PAS!J632</f>
        <v>0</v>
      </c>
      <c r="L833" s="131">
        <f>PAS!K632</f>
        <v>0</v>
      </c>
      <c r="M833" s="131">
        <f>PAS!L632</f>
        <v>0</v>
      </c>
    </row>
    <row r="834" spans="2:13" ht="14.25" hidden="1">
      <c r="B834" s="131">
        <f>PAS!A633</f>
        <v>0</v>
      </c>
      <c r="C834" s="131">
        <f>PAS!B633</f>
        <v>0</v>
      </c>
      <c r="D834" s="131">
        <f>PAS!C633</f>
        <v>0</v>
      </c>
      <c r="E834" s="131">
        <f>PAS!D633</f>
        <v>0</v>
      </c>
      <c r="F834" s="131">
        <f>PAS!E633</f>
        <v>0</v>
      </c>
      <c r="G834" s="131">
        <f>PAS!F633</f>
        <v>0</v>
      </c>
      <c r="H834" s="131">
        <f>PAS!G633</f>
        <v>0</v>
      </c>
      <c r="I834" s="131">
        <f>PAS!H633</f>
        <v>0</v>
      </c>
      <c r="J834" s="131">
        <f>PAS!I633</f>
        <v>0</v>
      </c>
      <c r="K834" s="131">
        <f>PAS!J633</f>
        <v>0</v>
      </c>
      <c r="L834" s="131">
        <f>PAS!K633</f>
        <v>0</v>
      </c>
      <c r="M834" s="131">
        <f>PAS!L633</f>
        <v>0</v>
      </c>
    </row>
    <row r="835" spans="2:13" ht="14.25" hidden="1">
      <c r="B835" s="131">
        <f>PAS!A634</f>
        <v>0</v>
      </c>
      <c r="C835" s="131">
        <f>PAS!B634</f>
        <v>0</v>
      </c>
      <c r="D835" s="131">
        <f>PAS!C634</f>
        <v>0</v>
      </c>
      <c r="E835" s="131">
        <f>PAS!D634</f>
        <v>0</v>
      </c>
      <c r="F835" s="131">
        <f>PAS!E634</f>
        <v>0</v>
      </c>
      <c r="G835" s="131">
        <f>PAS!F634</f>
        <v>0</v>
      </c>
      <c r="H835" s="131">
        <f>PAS!G634</f>
        <v>0</v>
      </c>
      <c r="I835" s="131">
        <f>PAS!H634</f>
        <v>0</v>
      </c>
      <c r="J835" s="131">
        <f>PAS!I634</f>
        <v>0</v>
      </c>
      <c r="K835" s="131">
        <f>PAS!J634</f>
        <v>0</v>
      </c>
      <c r="L835" s="131">
        <f>PAS!K634</f>
        <v>0</v>
      </c>
      <c r="M835" s="131">
        <f>PAS!L634</f>
        <v>0</v>
      </c>
    </row>
    <row r="836" spans="2:13" ht="14.25" hidden="1">
      <c r="B836" s="131">
        <f>PAS!A635</f>
        <v>0</v>
      </c>
      <c r="C836" s="131">
        <f>PAS!B635</f>
        <v>0</v>
      </c>
      <c r="D836" s="131">
        <f>PAS!C635</f>
        <v>0</v>
      </c>
      <c r="E836" s="131">
        <f>PAS!D635</f>
        <v>0</v>
      </c>
      <c r="F836" s="131">
        <f>PAS!E635</f>
        <v>0</v>
      </c>
      <c r="G836" s="131">
        <f>PAS!F635</f>
        <v>0</v>
      </c>
      <c r="H836" s="131">
        <f>PAS!G635</f>
        <v>0</v>
      </c>
      <c r="I836" s="131">
        <f>PAS!H635</f>
        <v>0</v>
      </c>
      <c r="J836" s="131">
        <f>PAS!I635</f>
        <v>0</v>
      </c>
      <c r="K836" s="131">
        <f>PAS!J635</f>
        <v>0</v>
      </c>
      <c r="L836" s="131">
        <f>PAS!K635</f>
        <v>0</v>
      </c>
      <c r="M836" s="131">
        <f>PAS!L635</f>
        <v>0</v>
      </c>
    </row>
    <row r="837" spans="2:13" ht="14.25" hidden="1">
      <c r="B837" s="131">
        <f>PAS!A636</f>
        <v>0</v>
      </c>
      <c r="C837" s="131">
        <f>PAS!B636</f>
        <v>0</v>
      </c>
      <c r="D837" s="131">
        <f>PAS!C636</f>
        <v>0</v>
      </c>
      <c r="E837" s="131">
        <f>PAS!D636</f>
        <v>0</v>
      </c>
      <c r="F837" s="131">
        <f>PAS!E636</f>
        <v>0</v>
      </c>
      <c r="G837" s="131">
        <f>PAS!F636</f>
        <v>0</v>
      </c>
      <c r="H837" s="131">
        <f>PAS!G636</f>
        <v>0</v>
      </c>
      <c r="I837" s="131">
        <f>PAS!H636</f>
        <v>0</v>
      </c>
      <c r="J837" s="131">
        <f>PAS!I636</f>
        <v>0</v>
      </c>
      <c r="K837" s="131">
        <f>PAS!J636</f>
        <v>0</v>
      </c>
      <c r="L837" s="131">
        <f>PAS!K636</f>
        <v>0</v>
      </c>
      <c r="M837" s="131">
        <f>PAS!L636</f>
        <v>0</v>
      </c>
    </row>
    <row r="838" spans="2:13" ht="14.25" hidden="1">
      <c r="B838" s="131">
        <f>PAS!A637</f>
        <v>0</v>
      </c>
      <c r="C838" s="131">
        <f>PAS!B637</f>
        <v>0</v>
      </c>
      <c r="D838" s="131">
        <f>PAS!C637</f>
        <v>0</v>
      </c>
      <c r="E838" s="131">
        <f>PAS!D637</f>
        <v>0</v>
      </c>
      <c r="F838" s="131">
        <f>PAS!E637</f>
        <v>0</v>
      </c>
      <c r="G838" s="131">
        <f>PAS!F637</f>
        <v>0</v>
      </c>
      <c r="H838" s="131">
        <f>PAS!G637</f>
        <v>0</v>
      </c>
      <c r="I838" s="131">
        <f>PAS!H637</f>
        <v>0</v>
      </c>
      <c r="J838" s="131">
        <f>PAS!I637</f>
        <v>0</v>
      </c>
      <c r="K838" s="131">
        <f>PAS!J637</f>
        <v>0</v>
      </c>
      <c r="L838" s="131">
        <f>PAS!K637</f>
        <v>0</v>
      </c>
      <c r="M838" s="131">
        <f>PAS!L637</f>
        <v>0</v>
      </c>
    </row>
    <row r="839" spans="2:13" ht="14.25" hidden="1">
      <c r="B839" s="131">
        <f>PAS!A638</f>
        <v>0</v>
      </c>
      <c r="C839" s="131">
        <f>PAS!B638</f>
        <v>0</v>
      </c>
      <c r="D839" s="131">
        <f>PAS!C638</f>
        <v>0</v>
      </c>
      <c r="E839" s="131">
        <f>PAS!D638</f>
        <v>0</v>
      </c>
      <c r="F839" s="131">
        <f>PAS!E638</f>
        <v>0</v>
      </c>
      <c r="G839" s="131">
        <f>PAS!F638</f>
        <v>0</v>
      </c>
      <c r="H839" s="131">
        <f>PAS!G638</f>
        <v>0</v>
      </c>
      <c r="I839" s="131">
        <f>PAS!H638</f>
        <v>0</v>
      </c>
      <c r="J839" s="131">
        <f>PAS!I638</f>
        <v>0</v>
      </c>
      <c r="K839" s="131">
        <f>PAS!J638</f>
        <v>0</v>
      </c>
      <c r="L839" s="131">
        <f>PAS!K638</f>
        <v>0</v>
      </c>
      <c r="M839" s="131">
        <f>PAS!L638</f>
        <v>0</v>
      </c>
    </row>
    <row r="840" spans="2:13" ht="14.25" hidden="1">
      <c r="B840" s="131">
        <f>PAS!A639</f>
        <v>0</v>
      </c>
      <c r="C840" s="131">
        <f>PAS!B639</f>
        <v>0</v>
      </c>
      <c r="D840" s="131">
        <f>PAS!C639</f>
        <v>0</v>
      </c>
      <c r="E840" s="131">
        <f>PAS!D639</f>
        <v>0</v>
      </c>
      <c r="F840" s="131">
        <f>PAS!E639</f>
        <v>0</v>
      </c>
      <c r="G840" s="131">
        <f>PAS!F639</f>
        <v>0</v>
      </c>
      <c r="H840" s="131">
        <f>PAS!G639</f>
        <v>0</v>
      </c>
      <c r="I840" s="131">
        <f>PAS!H639</f>
        <v>0</v>
      </c>
      <c r="J840" s="131">
        <f>PAS!I639</f>
        <v>0</v>
      </c>
      <c r="K840" s="131">
        <f>PAS!J639</f>
        <v>0</v>
      </c>
      <c r="L840" s="131">
        <f>PAS!K639</f>
        <v>0</v>
      </c>
      <c r="M840" s="131">
        <f>PAS!L639</f>
        <v>0</v>
      </c>
    </row>
    <row r="841" spans="2:13" ht="14.25" hidden="1">
      <c r="B841" s="131">
        <f>PAS!A640</f>
        <v>0</v>
      </c>
      <c r="C841" s="131">
        <f>PAS!B640</f>
        <v>0</v>
      </c>
      <c r="D841" s="131">
        <f>PAS!C640</f>
        <v>0</v>
      </c>
      <c r="E841" s="131">
        <f>PAS!D640</f>
        <v>0</v>
      </c>
      <c r="F841" s="131">
        <f>PAS!E640</f>
        <v>0</v>
      </c>
      <c r="G841" s="131">
        <f>PAS!F640</f>
        <v>0</v>
      </c>
      <c r="H841" s="131">
        <f>PAS!G640</f>
        <v>0</v>
      </c>
      <c r="I841" s="131">
        <f>PAS!H640</f>
        <v>0</v>
      </c>
      <c r="J841" s="131">
        <f>PAS!I640</f>
        <v>0</v>
      </c>
      <c r="K841" s="131">
        <f>PAS!J640</f>
        <v>0</v>
      </c>
      <c r="L841" s="131">
        <f>PAS!K640</f>
        <v>0</v>
      </c>
      <c r="M841" s="131">
        <f>PAS!L640</f>
        <v>0</v>
      </c>
    </row>
    <row r="842" spans="2:13" ht="14.25" hidden="1">
      <c r="B842" s="131">
        <f>PAS!A641</f>
        <v>0</v>
      </c>
      <c r="C842" s="131">
        <f>PAS!B641</f>
        <v>0</v>
      </c>
      <c r="D842" s="131">
        <f>PAS!C641</f>
        <v>0</v>
      </c>
      <c r="E842" s="131">
        <f>PAS!D641</f>
        <v>0</v>
      </c>
      <c r="F842" s="131">
        <f>PAS!E641</f>
        <v>0</v>
      </c>
      <c r="G842" s="131">
        <f>PAS!F641</f>
        <v>0</v>
      </c>
      <c r="H842" s="131">
        <f>PAS!G641</f>
        <v>0</v>
      </c>
      <c r="I842" s="131">
        <f>PAS!H641</f>
        <v>0</v>
      </c>
      <c r="J842" s="131">
        <f>PAS!I641</f>
        <v>0</v>
      </c>
      <c r="K842" s="131">
        <f>PAS!J641</f>
        <v>0</v>
      </c>
      <c r="L842" s="131">
        <f>PAS!K641</f>
        <v>0</v>
      </c>
      <c r="M842" s="131">
        <f>PAS!L641</f>
        <v>0</v>
      </c>
    </row>
    <row r="843" spans="2:13" ht="14.25" hidden="1">
      <c r="B843" s="131">
        <f>PAS!A642</f>
        <v>0</v>
      </c>
      <c r="C843" s="131">
        <f>PAS!B642</f>
        <v>0</v>
      </c>
      <c r="D843" s="131">
        <f>PAS!C642</f>
        <v>0</v>
      </c>
      <c r="E843" s="131">
        <f>PAS!D642</f>
        <v>0</v>
      </c>
      <c r="F843" s="131">
        <f>PAS!E642</f>
        <v>0</v>
      </c>
      <c r="G843" s="131">
        <f>PAS!F642</f>
        <v>0</v>
      </c>
      <c r="H843" s="131">
        <f>PAS!G642</f>
        <v>0</v>
      </c>
      <c r="I843" s="131">
        <f>PAS!H642</f>
        <v>0</v>
      </c>
      <c r="J843" s="131">
        <f>PAS!I642</f>
        <v>0</v>
      </c>
      <c r="K843" s="131">
        <f>PAS!J642</f>
        <v>0</v>
      </c>
      <c r="L843" s="131">
        <f>PAS!K642</f>
        <v>0</v>
      </c>
      <c r="M843" s="131">
        <f>PAS!L642</f>
        <v>0</v>
      </c>
    </row>
    <row r="844" spans="2:13" ht="14.25" hidden="1">
      <c r="B844" s="131">
        <f>PAS!A643</f>
        <v>0</v>
      </c>
      <c r="C844" s="131">
        <f>PAS!B643</f>
        <v>0</v>
      </c>
      <c r="D844" s="131">
        <f>PAS!C643</f>
        <v>0</v>
      </c>
      <c r="E844" s="131">
        <f>PAS!D643</f>
        <v>0</v>
      </c>
      <c r="F844" s="131">
        <f>PAS!E643</f>
        <v>0</v>
      </c>
      <c r="G844" s="131">
        <f>PAS!F643</f>
        <v>0</v>
      </c>
      <c r="H844" s="131">
        <f>PAS!G643</f>
        <v>0</v>
      </c>
      <c r="I844" s="131">
        <f>PAS!H643</f>
        <v>0</v>
      </c>
      <c r="J844" s="131">
        <f>PAS!I643</f>
        <v>0</v>
      </c>
      <c r="K844" s="131">
        <f>PAS!J643</f>
        <v>0</v>
      </c>
      <c r="L844" s="131">
        <f>PAS!K643</f>
        <v>0</v>
      </c>
      <c r="M844" s="131">
        <f>PAS!L643</f>
        <v>0</v>
      </c>
    </row>
    <row r="845" spans="2:13" ht="14.25" hidden="1">
      <c r="B845" s="131">
        <f>PAS!A644</f>
        <v>0</v>
      </c>
      <c r="C845" s="131">
        <f>PAS!B644</f>
        <v>0</v>
      </c>
      <c r="D845" s="131">
        <f>PAS!C644</f>
        <v>0</v>
      </c>
      <c r="E845" s="131">
        <f>PAS!D644</f>
        <v>0</v>
      </c>
      <c r="F845" s="131">
        <f>PAS!E644</f>
        <v>0</v>
      </c>
      <c r="G845" s="131">
        <f>PAS!F644</f>
        <v>0</v>
      </c>
      <c r="H845" s="131">
        <f>PAS!G644</f>
        <v>0</v>
      </c>
      <c r="I845" s="131">
        <f>PAS!H644</f>
        <v>0</v>
      </c>
      <c r="J845" s="131">
        <f>PAS!I644</f>
        <v>0</v>
      </c>
      <c r="K845" s="131">
        <f>PAS!J644</f>
        <v>0</v>
      </c>
      <c r="L845" s="131">
        <f>PAS!K644</f>
        <v>0</v>
      </c>
      <c r="M845" s="131">
        <f>PAS!L644</f>
        <v>0</v>
      </c>
    </row>
    <row r="846" spans="2:13" ht="14.25" hidden="1">
      <c r="B846" s="131">
        <f>PAS!A645</f>
        <v>0</v>
      </c>
      <c r="C846" s="131">
        <f>PAS!B645</f>
        <v>0</v>
      </c>
      <c r="D846" s="131">
        <f>PAS!C645</f>
        <v>0</v>
      </c>
      <c r="E846" s="131">
        <f>PAS!D645</f>
        <v>0</v>
      </c>
      <c r="F846" s="131">
        <f>PAS!E645</f>
        <v>0</v>
      </c>
      <c r="G846" s="131">
        <f>PAS!F645</f>
        <v>0</v>
      </c>
      <c r="H846" s="131">
        <f>PAS!G645</f>
        <v>0</v>
      </c>
      <c r="I846" s="131">
        <f>PAS!H645</f>
        <v>0</v>
      </c>
      <c r="J846" s="131">
        <f>PAS!I645</f>
        <v>0</v>
      </c>
      <c r="K846" s="131">
        <f>PAS!J645</f>
        <v>0</v>
      </c>
      <c r="L846" s="131">
        <f>PAS!K645</f>
        <v>0</v>
      </c>
      <c r="M846" s="131">
        <f>PAS!L645</f>
        <v>0</v>
      </c>
    </row>
    <row r="847" spans="2:13" ht="14.25" hidden="1">
      <c r="B847" s="131">
        <f>PAS!A646</f>
        <v>0</v>
      </c>
      <c r="C847" s="131">
        <f>PAS!B646</f>
        <v>0</v>
      </c>
      <c r="D847" s="131">
        <f>PAS!C646</f>
        <v>0</v>
      </c>
      <c r="E847" s="131">
        <f>PAS!D646</f>
        <v>0</v>
      </c>
      <c r="F847" s="131">
        <f>PAS!E646</f>
        <v>0</v>
      </c>
      <c r="G847" s="131">
        <f>PAS!F646</f>
        <v>0</v>
      </c>
      <c r="H847" s="131">
        <f>PAS!G646</f>
        <v>0</v>
      </c>
      <c r="I847" s="131">
        <f>PAS!H646</f>
        <v>0</v>
      </c>
      <c r="J847" s="131">
        <f>PAS!I646</f>
        <v>0</v>
      </c>
      <c r="K847" s="131">
        <f>PAS!J646</f>
        <v>0</v>
      </c>
      <c r="L847" s="131">
        <f>PAS!K646</f>
        <v>0</v>
      </c>
      <c r="M847" s="131">
        <f>PAS!L646</f>
        <v>0</v>
      </c>
    </row>
    <row r="848" spans="2:13" ht="14.25" hidden="1">
      <c r="B848" s="131">
        <f>PAS!A647</f>
        <v>0</v>
      </c>
      <c r="C848" s="131">
        <f>PAS!B647</f>
        <v>0</v>
      </c>
      <c r="D848" s="131">
        <f>PAS!C647</f>
        <v>0</v>
      </c>
      <c r="E848" s="131">
        <f>PAS!D647</f>
        <v>0</v>
      </c>
      <c r="F848" s="131">
        <f>PAS!E647</f>
        <v>0</v>
      </c>
      <c r="G848" s="131">
        <f>PAS!F647</f>
        <v>0</v>
      </c>
      <c r="H848" s="131">
        <f>PAS!G647</f>
        <v>0</v>
      </c>
      <c r="I848" s="131">
        <f>PAS!H647</f>
        <v>0</v>
      </c>
      <c r="J848" s="131">
        <f>PAS!I647</f>
        <v>0</v>
      </c>
      <c r="K848" s="131">
        <f>PAS!J647</f>
        <v>0</v>
      </c>
      <c r="L848" s="131">
        <f>PAS!K647</f>
        <v>0</v>
      </c>
      <c r="M848" s="131">
        <f>PAS!L647</f>
        <v>0</v>
      </c>
    </row>
    <row r="849" spans="2:13" ht="14.25" hidden="1">
      <c r="B849" s="131">
        <f>PAS!A648</f>
        <v>0</v>
      </c>
      <c r="C849" s="131">
        <f>PAS!B648</f>
        <v>0</v>
      </c>
      <c r="D849" s="131">
        <f>PAS!C648</f>
        <v>0</v>
      </c>
      <c r="E849" s="131">
        <f>PAS!D648</f>
        <v>0</v>
      </c>
      <c r="F849" s="131">
        <f>PAS!E648</f>
        <v>0</v>
      </c>
      <c r="G849" s="131">
        <f>PAS!F648</f>
        <v>0</v>
      </c>
      <c r="H849" s="131">
        <f>PAS!G648</f>
        <v>0</v>
      </c>
      <c r="I849" s="131">
        <f>PAS!H648</f>
        <v>0</v>
      </c>
      <c r="J849" s="131">
        <f>PAS!I648</f>
        <v>0</v>
      </c>
      <c r="K849" s="131">
        <f>PAS!J648</f>
        <v>0</v>
      </c>
      <c r="L849" s="131">
        <f>PAS!K648</f>
        <v>0</v>
      </c>
      <c r="M849" s="131">
        <f>PAS!L648</f>
        <v>0</v>
      </c>
    </row>
    <row r="850" spans="2:13" ht="14.25" hidden="1">
      <c r="B850" s="131">
        <f>PAS!A649</f>
        <v>0</v>
      </c>
      <c r="C850" s="131">
        <f>PAS!B649</f>
        <v>0</v>
      </c>
      <c r="D850" s="131">
        <f>PAS!C649</f>
        <v>0</v>
      </c>
      <c r="E850" s="131">
        <f>PAS!D649</f>
        <v>0</v>
      </c>
      <c r="F850" s="131">
        <f>PAS!E649</f>
        <v>0</v>
      </c>
      <c r="G850" s="131">
        <f>PAS!F649</f>
        <v>0</v>
      </c>
      <c r="H850" s="131">
        <f>PAS!G649</f>
        <v>0</v>
      </c>
      <c r="I850" s="131">
        <f>PAS!H649</f>
        <v>0</v>
      </c>
      <c r="J850" s="131">
        <f>PAS!I649</f>
        <v>0</v>
      </c>
      <c r="K850" s="131">
        <f>PAS!J649</f>
        <v>0</v>
      </c>
      <c r="L850" s="131">
        <f>PAS!K649</f>
        <v>0</v>
      </c>
      <c r="M850" s="131">
        <f>PAS!L649</f>
        <v>0</v>
      </c>
    </row>
    <row r="851" spans="2:13" ht="14.25" hidden="1">
      <c r="B851" s="131">
        <f>PAS!A650</f>
        <v>0</v>
      </c>
      <c r="C851" s="131">
        <f>PAS!B650</f>
        <v>0</v>
      </c>
      <c r="D851" s="131">
        <f>PAS!C650</f>
        <v>0</v>
      </c>
      <c r="E851" s="131">
        <f>PAS!D650</f>
        <v>0</v>
      </c>
      <c r="F851" s="131">
        <f>PAS!E650</f>
        <v>0</v>
      </c>
      <c r="G851" s="131">
        <f>PAS!F650</f>
        <v>0</v>
      </c>
      <c r="H851" s="131">
        <f>PAS!G650</f>
        <v>0</v>
      </c>
      <c r="I851" s="131">
        <f>PAS!H650</f>
        <v>0</v>
      </c>
      <c r="J851" s="131">
        <f>PAS!I650</f>
        <v>0</v>
      </c>
      <c r="K851" s="131">
        <f>PAS!J650</f>
        <v>0</v>
      </c>
      <c r="L851" s="131">
        <f>PAS!K650</f>
        <v>0</v>
      </c>
      <c r="M851" s="131">
        <f>PAS!L650</f>
        <v>0</v>
      </c>
    </row>
    <row r="852" spans="2:13" ht="14.25" hidden="1">
      <c r="B852" s="131">
        <f>PAS!A651</f>
        <v>0</v>
      </c>
      <c r="C852" s="131">
        <f>PAS!B651</f>
        <v>0</v>
      </c>
      <c r="D852" s="131">
        <f>PAS!C651</f>
        <v>0</v>
      </c>
      <c r="E852" s="131">
        <f>PAS!D651</f>
        <v>0</v>
      </c>
      <c r="F852" s="131">
        <f>PAS!E651</f>
        <v>0</v>
      </c>
      <c r="G852" s="131">
        <f>PAS!F651</f>
        <v>0</v>
      </c>
      <c r="H852" s="131">
        <f>PAS!G651</f>
        <v>0</v>
      </c>
      <c r="I852" s="131">
        <f>PAS!H651</f>
        <v>0</v>
      </c>
      <c r="J852" s="131">
        <f>PAS!I651</f>
        <v>0</v>
      </c>
      <c r="K852" s="131">
        <f>PAS!J651</f>
        <v>0</v>
      </c>
      <c r="L852" s="131">
        <f>PAS!K651</f>
        <v>0</v>
      </c>
      <c r="M852" s="131">
        <f>PAS!L651</f>
        <v>0</v>
      </c>
    </row>
    <row r="853" spans="2:13" ht="14.25" hidden="1">
      <c r="B853" s="131">
        <f>PAS!A652</f>
        <v>0</v>
      </c>
      <c r="C853" s="131">
        <f>PAS!B652</f>
        <v>0</v>
      </c>
      <c r="D853" s="131">
        <f>PAS!C652</f>
        <v>0</v>
      </c>
      <c r="E853" s="131">
        <f>PAS!D652</f>
        <v>0</v>
      </c>
      <c r="F853" s="131">
        <f>PAS!E652</f>
        <v>0</v>
      </c>
      <c r="G853" s="131">
        <f>PAS!F652</f>
        <v>0</v>
      </c>
      <c r="H853" s="131">
        <f>PAS!G652</f>
        <v>0</v>
      </c>
      <c r="I853" s="131">
        <f>PAS!H652</f>
        <v>0</v>
      </c>
      <c r="J853" s="131">
        <f>PAS!I652</f>
        <v>0</v>
      </c>
      <c r="K853" s="131">
        <f>PAS!J652</f>
        <v>0</v>
      </c>
      <c r="L853" s="131">
        <f>PAS!K652</f>
        <v>0</v>
      </c>
      <c r="M853" s="131">
        <f>PAS!L652</f>
        <v>0</v>
      </c>
    </row>
    <row r="854" spans="2:13" ht="14.25" hidden="1">
      <c r="B854" s="131">
        <f>PAS!A653</f>
        <v>0</v>
      </c>
      <c r="C854" s="131">
        <f>PAS!B653</f>
        <v>0</v>
      </c>
      <c r="D854" s="131">
        <f>PAS!C653</f>
        <v>0</v>
      </c>
      <c r="E854" s="131">
        <f>PAS!D653</f>
        <v>0</v>
      </c>
      <c r="F854" s="131">
        <f>PAS!E653</f>
        <v>0</v>
      </c>
      <c r="G854" s="131">
        <f>PAS!F653</f>
        <v>0</v>
      </c>
      <c r="H854" s="131">
        <f>PAS!G653</f>
        <v>0</v>
      </c>
      <c r="I854" s="131">
        <f>PAS!H653</f>
        <v>0</v>
      </c>
      <c r="J854" s="131">
        <f>PAS!I653</f>
        <v>0</v>
      </c>
      <c r="K854" s="131">
        <f>PAS!J653</f>
        <v>0</v>
      </c>
      <c r="L854" s="131">
        <f>PAS!K653</f>
        <v>0</v>
      </c>
      <c r="M854" s="131">
        <f>PAS!L653</f>
        <v>0</v>
      </c>
    </row>
    <row r="855" spans="2:13" ht="14.25" hidden="1">
      <c r="B855" s="131">
        <f>PAS!A654</f>
        <v>0</v>
      </c>
      <c r="C855" s="131">
        <f>PAS!B654</f>
        <v>0</v>
      </c>
      <c r="D855" s="131">
        <f>PAS!C654</f>
        <v>0</v>
      </c>
      <c r="E855" s="131">
        <f>PAS!D654</f>
        <v>0</v>
      </c>
      <c r="F855" s="131">
        <f>PAS!E654</f>
        <v>0</v>
      </c>
      <c r="G855" s="131">
        <f>PAS!F654</f>
        <v>0</v>
      </c>
      <c r="H855" s="131">
        <f>PAS!G654</f>
        <v>0</v>
      </c>
      <c r="I855" s="131">
        <f>PAS!H654</f>
        <v>0</v>
      </c>
      <c r="J855" s="131">
        <f>PAS!I654</f>
        <v>0</v>
      </c>
      <c r="K855" s="131">
        <f>PAS!J654</f>
        <v>0</v>
      </c>
      <c r="L855" s="131">
        <f>PAS!K654</f>
        <v>0</v>
      </c>
      <c r="M855" s="131">
        <f>PAS!L654</f>
        <v>0</v>
      </c>
    </row>
    <row r="856" spans="2:13" ht="14.25" hidden="1">
      <c r="B856" s="131">
        <f>PAS!A655</f>
        <v>0</v>
      </c>
      <c r="C856" s="131">
        <f>PAS!B655</f>
        <v>0</v>
      </c>
      <c r="D856" s="131">
        <f>PAS!C655</f>
        <v>0</v>
      </c>
      <c r="E856" s="131">
        <f>PAS!D655</f>
        <v>0</v>
      </c>
      <c r="F856" s="131">
        <f>PAS!E655</f>
        <v>0</v>
      </c>
      <c r="G856" s="131">
        <f>PAS!F655</f>
        <v>0</v>
      </c>
      <c r="H856" s="131">
        <f>PAS!G655</f>
        <v>0</v>
      </c>
      <c r="I856" s="131">
        <f>PAS!H655</f>
        <v>0</v>
      </c>
      <c r="J856" s="131">
        <f>PAS!I655</f>
        <v>0</v>
      </c>
      <c r="K856" s="131">
        <f>PAS!J655</f>
        <v>0</v>
      </c>
      <c r="L856" s="131">
        <f>PAS!K655</f>
        <v>0</v>
      </c>
      <c r="M856" s="131">
        <f>PAS!L655</f>
        <v>0</v>
      </c>
    </row>
    <row r="857" spans="2:13" ht="14.25" hidden="1">
      <c r="B857" s="131">
        <f>PAS!A656</f>
        <v>0</v>
      </c>
      <c r="C857" s="131">
        <f>PAS!B656</f>
        <v>0</v>
      </c>
      <c r="D857" s="131">
        <f>PAS!C656</f>
        <v>0</v>
      </c>
      <c r="E857" s="131">
        <f>PAS!D656</f>
        <v>0</v>
      </c>
      <c r="F857" s="131">
        <f>PAS!E656</f>
        <v>0</v>
      </c>
      <c r="G857" s="131">
        <f>PAS!F656</f>
        <v>0</v>
      </c>
      <c r="H857" s="131">
        <f>PAS!G656</f>
        <v>0</v>
      </c>
      <c r="I857" s="131">
        <f>PAS!H656</f>
        <v>0</v>
      </c>
      <c r="J857" s="131">
        <f>PAS!I656</f>
        <v>0</v>
      </c>
      <c r="K857" s="131">
        <f>PAS!J656</f>
        <v>0</v>
      </c>
      <c r="L857" s="131">
        <f>PAS!K656</f>
        <v>0</v>
      </c>
      <c r="M857" s="131">
        <f>PAS!L656</f>
        <v>0</v>
      </c>
    </row>
    <row r="858" spans="2:13" ht="14.25" hidden="1">
      <c r="B858" s="131">
        <f>PAS!A657</f>
        <v>0</v>
      </c>
      <c r="C858" s="131">
        <f>PAS!B657</f>
        <v>0</v>
      </c>
      <c r="D858" s="131">
        <f>PAS!C657</f>
        <v>0</v>
      </c>
      <c r="E858" s="131">
        <f>PAS!D657</f>
        <v>0</v>
      </c>
      <c r="F858" s="131">
        <f>PAS!E657</f>
        <v>0</v>
      </c>
      <c r="G858" s="131">
        <f>PAS!F657</f>
        <v>0</v>
      </c>
      <c r="H858" s="131">
        <f>PAS!G657</f>
        <v>0</v>
      </c>
      <c r="I858" s="131">
        <f>PAS!H657</f>
        <v>0</v>
      </c>
      <c r="J858" s="131">
        <f>PAS!I657</f>
        <v>0</v>
      </c>
      <c r="K858" s="131">
        <f>PAS!J657</f>
        <v>0</v>
      </c>
      <c r="L858" s="131">
        <f>PAS!K657</f>
        <v>0</v>
      </c>
      <c r="M858" s="131">
        <f>PAS!L657</f>
        <v>0</v>
      </c>
    </row>
    <row r="859" spans="2:13" ht="14.25" hidden="1">
      <c r="B859" s="131">
        <f>PAS!A658</f>
        <v>0</v>
      </c>
      <c r="C859" s="131">
        <f>PAS!B658</f>
        <v>0</v>
      </c>
      <c r="D859" s="131">
        <f>PAS!C658</f>
        <v>0</v>
      </c>
      <c r="E859" s="131">
        <f>PAS!D658</f>
        <v>0</v>
      </c>
      <c r="F859" s="131">
        <f>PAS!E658</f>
        <v>0</v>
      </c>
      <c r="G859" s="131">
        <f>PAS!F658</f>
        <v>0</v>
      </c>
      <c r="H859" s="131">
        <f>PAS!G658</f>
        <v>0</v>
      </c>
      <c r="I859" s="131">
        <f>PAS!H658</f>
        <v>0</v>
      </c>
      <c r="J859" s="131">
        <f>PAS!I658</f>
        <v>0</v>
      </c>
      <c r="K859" s="131">
        <f>PAS!J658</f>
        <v>0</v>
      </c>
      <c r="L859" s="131">
        <f>PAS!K658</f>
        <v>0</v>
      </c>
      <c r="M859" s="131">
        <f>PAS!L658</f>
        <v>0</v>
      </c>
    </row>
    <row r="860" spans="2:13" ht="14.25" hidden="1">
      <c r="B860" s="131">
        <f>PAS!A659</f>
        <v>0</v>
      </c>
      <c r="C860" s="131">
        <f>PAS!B659</f>
        <v>0</v>
      </c>
      <c r="D860" s="131">
        <f>PAS!C659</f>
        <v>0</v>
      </c>
      <c r="E860" s="131">
        <f>PAS!D659</f>
        <v>0</v>
      </c>
      <c r="F860" s="131">
        <f>PAS!E659</f>
        <v>0</v>
      </c>
      <c r="G860" s="131">
        <f>PAS!F659</f>
        <v>0</v>
      </c>
      <c r="H860" s="131">
        <f>PAS!G659</f>
        <v>0</v>
      </c>
      <c r="I860" s="131">
        <f>PAS!H659</f>
        <v>0</v>
      </c>
      <c r="J860" s="131">
        <f>PAS!I659</f>
        <v>0</v>
      </c>
      <c r="K860" s="131">
        <f>PAS!J659</f>
        <v>0</v>
      </c>
      <c r="L860" s="131">
        <f>PAS!K659</f>
        <v>0</v>
      </c>
      <c r="M860" s="131">
        <f>PAS!L659</f>
        <v>0</v>
      </c>
    </row>
    <row r="861" spans="2:13" ht="14.25" hidden="1">
      <c r="B861" s="131">
        <f>PAS!A660</f>
        <v>0</v>
      </c>
      <c r="C861" s="131">
        <f>PAS!B660</f>
        <v>0</v>
      </c>
      <c r="D861" s="131">
        <f>PAS!C660</f>
        <v>0</v>
      </c>
      <c r="E861" s="131">
        <f>PAS!D660</f>
        <v>0</v>
      </c>
      <c r="F861" s="131">
        <f>PAS!E660</f>
        <v>0</v>
      </c>
      <c r="G861" s="131">
        <f>PAS!F660</f>
        <v>0</v>
      </c>
      <c r="H861" s="131">
        <f>PAS!G660</f>
        <v>0</v>
      </c>
      <c r="I861" s="131">
        <f>PAS!H660</f>
        <v>0</v>
      </c>
      <c r="J861" s="131">
        <f>PAS!I660</f>
        <v>0</v>
      </c>
      <c r="K861" s="131">
        <f>PAS!J660</f>
        <v>0</v>
      </c>
      <c r="L861" s="131">
        <f>PAS!K660</f>
        <v>0</v>
      </c>
      <c r="M861" s="131">
        <f>PAS!L660</f>
        <v>0</v>
      </c>
    </row>
    <row r="862" spans="2:13" ht="14.25" hidden="1">
      <c r="B862" s="131">
        <f>PAS!A661</f>
        <v>0</v>
      </c>
      <c r="C862" s="131">
        <f>PAS!B661</f>
        <v>0</v>
      </c>
      <c r="D862" s="131">
        <f>PAS!C661</f>
        <v>0</v>
      </c>
      <c r="E862" s="131">
        <f>PAS!D661</f>
        <v>0</v>
      </c>
      <c r="F862" s="131">
        <f>PAS!E661</f>
        <v>0</v>
      </c>
      <c r="G862" s="131">
        <f>PAS!F661</f>
        <v>0</v>
      </c>
      <c r="H862" s="131">
        <f>PAS!G661</f>
        <v>0</v>
      </c>
      <c r="I862" s="131">
        <f>PAS!H661</f>
        <v>0</v>
      </c>
      <c r="J862" s="131">
        <f>PAS!I661</f>
        <v>0</v>
      </c>
      <c r="K862" s="131">
        <f>PAS!J661</f>
        <v>0</v>
      </c>
      <c r="L862" s="131">
        <f>PAS!K661</f>
        <v>0</v>
      </c>
      <c r="M862" s="131">
        <f>PAS!L661</f>
        <v>0</v>
      </c>
    </row>
    <row r="863" spans="2:13" ht="14.25" hidden="1">
      <c r="B863" s="131">
        <f>PAS!A662</f>
        <v>0</v>
      </c>
      <c r="C863" s="131">
        <f>PAS!B662</f>
        <v>0</v>
      </c>
      <c r="D863" s="131">
        <f>PAS!C662</f>
        <v>0</v>
      </c>
      <c r="E863" s="131">
        <f>PAS!D662</f>
        <v>0</v>
      </c>
      <c r="F863" s="131">
        <f>PAS!E662</f>
        <v>0</v>
      </c>
      <c r="G863" s="131">
        <f>PAS!F662</f>
        <v>0</v>
      </c>
      <c r="H863" s="131">
        <f>PAS!G662</f>
        <v>0</v>
      </c>
      <c r="I863" s="131">
        <f>PAS!H662</f>
        <v>0</v>
      </c>
      <c r="J863" s="131">
        <f>PAS!I662</f>
        <v>0</v>
      </c>
      <c r="K863" s="131">
        <f>PAS!J662</f>
        <v>0</v>
      </c>
      <c r="L863" s="131">
        <f>PAS!K662</f>
        <v>0</v>
      </c>
      <c r="M863" s="131">
        <f>PAS!L662</f>
        <v>0</v>
      </c>
    </row>
    <row r="864" spans="2:13" ht="14.25" hidden="1">
      <c r="B864" s="131">
        <f>PAS!A663</f>
        <v>0</v>
      </c>
      <c r="C864" s="131">
        <f>PAS!B663</f>
        <v>0</v>
      </c>
      <c r="D864" s="131">
        <f>PAS!C663</f>
        <v>0</v>
      </c>
      <c r="E864" s="131">
        <f>PAS!D663</f>
        <v>0</v>
      </c>
      <c r="F864" s="131">
        <f>PAS!E663</f>
        <v>0</v>
      </c>
      <c r="G864" s="131">
        <f>PAS!F663</f>
        <v>0</v>
      </c>
      <c r="H864" s="131">
        <f>PAS!G663</f>
        <v>0</v>
      </c>
      <c r="I864" s="131">
        <f>PAS!H663</f>
        <v>0</v>
      </c>
      <c r="J864" s="131">
        <f>PAS!I663</f>
        <v>0</v>
      </c>
      <c r="K864" s="131">
        <f>PAS!J663</f>
        <v>0</v>
      </c>
      <c r="L864" s="131">
        <f>PAS!K663</f>
        <v>0</v>
      </c>
      <c r="M864" s="131">
        <f>PAS!L663</f>
        <v>0</v>
      </c>
    </row>
    <row r="865" spans="2:13" ht="14.25" hidden="1">
      <c r="B865" s="131">
        <f>PAS!A664</f>
        <v>0</v>
      </c>
      <c r="C865" s="131">
        <f>PAS!B664</f>
        <v>0</v>
      </c>
      <c r="D865" s="131">
        <f>PAS!C664</f>
        <v>0</v>
      </c>
      <c r="E865" s="131">
        <f>PAS!D664</f>
        <v>0</v>
      </c>
      <c r="F865" s="131">
        <f>PAS!E664</f>
        <v>0</v>
      </c>
      <c r="G865" s="131">
        <f>PAS!F664</f>
        <v>0</v>
      </c>
      <c r="H865" s="131">
        <f>PAS!G664</f>
        <v>0</v>
      </c>
      <c r="I865" s="131">
        <f>PAS!H664</f>
        <v>0</v>
      </c>
      <c r="J865" s="131">
        <f>PAS!I664</f>
        <v>0</v>
      </c>
      <c r="K865" s="131">
        <f>PAS!J664</f>
        <v>0</v>
      </c>
      <c r="L865" s="131">
        <f>PAS!K664</f>
        <v>0</v>
      </c>
      <c r="M865" s="131">
        <f>PAS!L664</f>
        <v>0</v>
      </c>
    </row>
    <row r="866" spans="2:13" ht="14.25" hidden="1">
      <c r="B866" s="131">
        <f>PAS!A665</f>
        <v>0</v>
      </c>
      <c r="C866" s="131">
        <f>PAS!B665</f>
        <v>0</v>
      </c>
      <c r="D866" s="131">
        <f>PAS!C665</f>
        <v>0</v>
      </c>
      <c r="E866" s="131">
        <f>PAS!D665</f>
        <v>0</v>
      </c>
      <c r="F866" s="131">
        <f>PAS!E665</f>
        <v>0</v>
      </c>
      <c r="G866" s="131">
        <f>PAS!F665</f>
        <v>0</v>
      </c>
      <c r="H866" s="131">
        <f>PAS!G665</f>
        <v>0</v>
      </c>
      <c r="I866" s="131">
        <f>PAS!H665</f>
        <v>0</v>
      </c>
      <c r="J866" s="131">
        <f>PAS!I665</f>
        <v>0</v>
      </c>
      <c r="K866" s="131">
        <f>PAS!J665</f>
        <v>0</v>
      </c>
      <c r="L866" s="131">
        <f>PAS!K665</f>
        <v>0</v>
      </c>
      <c r="M866" s="131">
        <f>PAS!L665</f>
        <v>0</v>
      </c>
    </row>
    <row r="867" spans="2:13" ht="14.25" hidden="1">
      <c r="B867" s="131">
        <f>PAS!A666</f>
        <v>0</v>
      </c>
      <c r="C867" s="131">
        <f>PAS!B666</f>
        <v>0</v>
      </c>
      <c r="D867" s="131">
        <f>PAS!C666</f>
        <v>0</v>
      </c>
      <c r="E867" s="131">
        <f>PAS!D666</f>
        <v>0</v>
      </c>
      <c r="F867" s="131">
        <f>PAS!E666</f>
        <v>0</v>
      </c>
      <c r="G867" s="131">
        <f>PAS!F666</f>
        <v>0</v>
      </c>
      <c r="H867" s="131">
        <f>PAS!G666</f>
        <v>0</v>
      </c>
      <c r="I867" s="131">
        <f>PAS!H666</f>
        <v>0</v>
      </c>
      <c r="J867" s="131">
        <f>PAS!I666</f>
        <v>0</v>
      </c>
      <c r="K867" s="131">
        <f>PAS!J666</f>
        <v>0</v>
      </c>
      <c r="L867" s="131">
        <f>PAS!K666</f>
        <v>0</v>
      </c>
      <c r="M867" s="131">
        <f>PAS!L666</f>
        <v>0</v>
      </c>
    </row>
    <row r="868" spans="2:13" ht="14.25" hidden="1">
      <c r="B868" s="131">
        <f>PAS!A667</f>
        <v>0</v>
      </c>
      <c r="C868" s="131">
        <f>PAS!B667</f>
        <v>0</v>
      </c>
      <c r="D868" s="131">
        <f>PAS!C667</f>
        <v>0</v>
      </c>
      <c r="E868" s="131">
        <f>PAS!D667</f>
        <v>0</v>
      </c>
      <c r="F868" s="131">
        <f>PAS!E667</f>
        <v>0</v>
      </c>
      <c r="G868" s="131">
        <f>PAS!F667</f>
        <v>0</v>
      </c>
      <c r="H868" s="131">
        <f>PAS!G667</f>
        <v>0</v>
      </c>
      <c r="I868" s="131">
        <f>PAS!H667</f>
        <v>0</v>
      </c>
      <c r="J868" s="131">
        <f>PAS!I667</f>
        <v>0</v>
      </c>
      <c r="K868" s="131">
        <f>PAS!J667</f>
        <v>0</v>
      </c>
      <c r="L868" s="131">
        <f>PAS!K667</f>
        <v>0</v>
      </c>
      <c r="M868" s="131">
        <f>PAS!L667</f>
        <v>0</v>
      </c>
    </row>
    <row r="869" spans="2:13" ht="14.25" hidden="1">
      <c r="B869" s="131">
        <f>PAS!A668</f>
        <v>0</v>
      </c>
      <c r="C869" s="131">
        <f>PAS!B668</f>
        <v>0</v>
      </c>
      <c r="D869" s="131">
        <f>PAS!C668</f>
        <v>0</v>
      </c>
      <c r="E869" s="131">
        <f>PAS!D668</f>
        <v>0</v>
      </c>
      <c r="F869" s="131">
        <f>PAS!E668</f>
        <v>0</v>
      </c>
      <c r="G869" s="131">
        <f>PAS!F668</f>
        <v>0</v>
      </c>
      <c r="H869" s="131">
        <f>PAS!G668</f>
        <v>0</v>
      </c>
      <c r="I869" s="131">
        <f>PAS!H668</f>
        <v>0</v>
      </c>
      <c r="J869" s="131">
        <f>PAS!I668</f>
        <v>0</v>
      </c>
      <c r="K869" s="131">
        <f>PAS!J668</f>
        <v>0</v>
      </c>
      <c r="L869" s="131">
        <f>PAS!K668</f>
        <v>0</v>
      </c>
      <c r="M869" s="131">
        <f>PAS!L668</f>
        <v>0</v>
      </c>
    </row>
    <row r="870" spans="2:13" ht="14.25" hidden="1">
      <c r="B870" s="131">
        <f>PAS!A669</f>
        <v>0</v>
      </c>
      <c r="C870" s="131">
        <f>PAS!B669</f>
        <v>0</v>
      </c>
      <c r="D870" s="131">
        <f>PAS!C669</f>
        <v>0</v>
      </c>
      <c r="E870" s="131">
        <f>PAS!D669</f>
        <v>0</v>
      </c>
      <c r="F870" s="131">
        <f>PAS!E669</f>
        <v>0</v>
      </c>
      <c r="G870" s="131">
        <f>PAS!F669</f>
        <v>0</v>
      </c>
      <c r="H870" s="131">
        <f>PAS!G669</f>
        <v>0</v>
      </c>
      <c r="I870" s="131">
        <f>PAS!H669</f>
        <v>0</v>
      </c>
      <c r="J870" s="131">
        <f>PAS!I669</f>
        <v>0</v>
      </c>
      <c r="K870" s="131">
        <f>PAS!J669</f>
        <v>0</v>
      </c>
      <c r="L870" s="131">
        <f>PAS!K669</f>
        <v>0</v>
      </c>
      <c r="M870" s="131">
        <f>PAS!L669</f>
        <v>0</v>
      </c>
    </row>
    <row r="871" spans="2:13" ht="14.25" hidden="1">
      <c r="B871" s="131">
        <f>PAS!A670</f>
        <v>0</v>
      </c>
      <c r="C871" s="131">
        <f>PAS!B670</f>
        <v>0</v>
      </c>
      <c r="D871" s="131">
        <f>PAS!C670</f>
        <v>0</v>
      </c>
      <c r="E871" s="131">
        <f>PAS!D670</f>
        <v>0</v>
      </c>
      <c r="F871" s="131">
        <f>PAS!E670</f>
        <v>0</v>
      </c>
      <c r="G871" s="131">
        <f>PAS!F670</f>
        <v>0</v>
      </c>
      <c r="H871" s="131">
        <f>PAS!G670</f>
        <v>0</v>
      </c>
      <c r="I871" s="131">
        <f>PAS!H670</f>
        <v>0</v>
      </c>
      <c r="J871" s="131">
        <f>PAS!I670</f>
        <v>0</v>
      </c>
      <c r="K871" s="131">
        <f>PAS!J670</f>
        <v>0</v>
      </c>
      <c r="L871" s="131">
        <f>PAS!K670</f>
        <v>0</v>
      </c>
      <c r="M871" s="131">
        <f>PAS!L670</f>
        <v>0</v>
      </c>
    </row>
    <row r="872" spans="2:13" ht="14.25" hidden="1">
      <c r="B872" s="131">
        <f>PAS!A671</f>
        <v>0</v>
      </c>
      <c r="C872" s="131">
        <f>PAS!B671</f>
        <v>0</v>
      </c>
      <c r="D872" s="131">
        <f>PAS!C671</f>
        <v>0</v>
      </c>
      <c r="E872" s="131">
        <f>PAS!D671</f>
        <v>0</v>
      </c>
      <c r="F872" s="131">
        <f>PAS!E671</f>
        <v>0</v>
      </c>
      <c r="G872" s="131">
        <f>PAS!F671</f>
        <v>0</v>
      </c>
      <c r="H872" s="131">
        <f>PAS!G671</f>
        <v>0</v>
      </c>
      <c r="I872" s="131">
        <f>PAS!H671</f>
        <v>0</v>
      </c>
      <c r="J872" s="131">
        <f>PAS!I671</f>
        <v>0</v>
      </c>
      <c r="K872" s="131">
        <f>PAS!J671</f>
        <v>0</v>
      </c>
      <c r="L872" s="131">
        <f>PAS!K671</f>
        <v>0</v>
      </c>
      <c r="M872" s="131">
        <f>PAS!L671</f>
        <v>0</v>
      </c>
    </row>
    <row r="873" spans="2:13" ht="14.25" hidden="1">
      <c r="B873" s="131">
        <f>PAS!A672</f>
        <v>0</v>
      </c>
      <c r="C873" s="131">
        <f>PAS!B672</f>
        <v>0</v>
      </c>
      <c r="D873" s="131">
        <f>PAS!C672</f>
        <v>0</v>
      </c>
      <c r="E873" s="131">
        <f>PAS!D672</f>
        <v>0</v>
      </c>
      <c r="F873" s="131">
        <f>PAS!E672</f>
        <v>0</v>
      </c>
      <c r="G873" s="131">
        <f>PAS!F672</f>
        <v>0</v>
      </c>
      <c r="H873" s="131">
        <f>PAS!G672</f>
        <v>0</v>
      </c>
      <c r="I873" s="131">
        <f>PAS!H672</f>
        <v>0</v>
      </c>
      <c r="J873" s="131">
        <f>PAS!I672</f>
        <v>0</v>
      </c>
      <c r="K873" s="131">
        <f>PAS!J672</f>
        <v>0</v>
      </c>
      <c r="L873" s="131">
        <f>PAS!K672</f>
        <v>0</v>
      </c>
      <c r="M873" s="131">
        <f>PAS!L672</f>
        <v>0</v>
      </c>
    </row>
    <row r="874" spans="2:13" ht="14.25" hidden="1">
      <c r="B874" s="131">
        <f>PAS!A673</f>
        <v>0</v>
      </c>
      <c r="C874" s="131">
        <f>PAS!B673</f>
        <v>0</v>
      </c>
      <c r="D874" s="131">
        <f>PAS!C673</f>
        <v>0</v>
      </c>
      <c r="E874" s="131">
        <f>PAS!D673</f>
        <v>0</v>
      </c>
      <c r="F874" s="131">
        <f>PAS!E673</f>
        <v>0</v>
      </c>
      <c r="G874" s="131">
        <f>PAS!F673</f>
        <v>0</v>
      </c>
      <c r="H874" s="131">
        <f>PAS!G673</f>
        <v>0</v>
      </c>
      <c r="I874" s="131">
        <f>PAS!H673</f>
        <v>0</v>
      </c>
      <c r="J874" s="131">
        <f>PAS!I673</f>
        <v>0</v>
      </c>
      <c r="K874" s="131">
        <f>PAS!J673</f>
        <v>0</v>
      </c>
      <c r="L874" s="131">
        <f>PAS!K673</f>
        <v>0</v>
      </c>
      <c r="M874" s="131">
        <f>PAS!L673</f>
        <v>0</v>
      </c>
    </row>
    <row r="875" spans="2:13" ht="14.25" hidden="1">
      <c r="B875" s="131">
        <f>PAS!A674</f>
        <v>0</v>
      </c>
      <c r="C875" s="131">
        <f>PAS!B674</f>
        <v>0</v>
      </c>
      <c r="D875" s="131">
        <f>PAS!C674</f>
        <v>0</v>
      </c>
      <c r="E875" s="131">
        <f>PAS!D674</f>
        <v>0</v>
      </c>
      <c r="F875" s="131">
        <f>PAS!E674</f>
        <v>0</v>
      </c>
      <c r="G875" s="131">
        <f>PAS!F674</f>
        <v>0</v>
      </c>
      <c r="H875" s="131">
        <f>PAS!G674</f>
        <v>0</v>
      </c>
      <c r="I875" s="131">
        <f>PAS!H674</f>
        <v>0</v>
      </c>
      <c r="J875" s="131">
        <f>PAS!I674</f>
        <v>0</v>
      </c>
      <c r="K875" s="131">
        <f>PAS!J674</f>
        <v>0</v>
      </c>
      <c r="L875" s="131">
        <f>PAS!K674</f>
        <v>0</v>
      </c>
      <c r="M875" s="131">
        <f>PAS!L674</f>
        <v>0</v>
      </c>
    </row>
    <row r="876" spans="2:13" ht="14.25" hidden="1">
      <c r="B876" s="131">
        <f>PAS!A675</f>
        <v>0</v>
      </c>
      <c r="C876" s="131">
        <f>PAS!B675</f>
        <v>0</v>
      </c>
      <c r="D876" s="131">
        <f>PAS!C675</f>
        <v>0</v>
      </c>
      <c r="E876" s="131">
        <f>PAS!D675</f>
        <v>0</v>
      </c>
      <c r="F876" s="131">
        <f>PAS!E675</f>
        <v>0</v>
      </c>
      <c r="G876" s="131">
        <f>PAS!F675</f>
        <v>0</v>
      </c>
      <c r="H876" s="131">
        <f>PAS!G675</f>
        <v>0</v>
      </c>
      <c r="I876" s="131">
        <f>PAS!H675</f>
        <v>0</v>
      </c>
      <c r="J876" s="131">
        <f>PAS!I675</f>
        <v>0</v>
      </c>
      <c r="K876" s="131">
        <f>PAS!J675</f>
        <v>0</v>
      </c>
      <c r="L876" s="131">
        <f>PAS!K675</f>
        <v>0</v>
      </c>
      <c r="M876" s="131">
        <f>PAS!L675</f>
        <v>0</v>
      </c>
    </row>
    <row r="877" spans="2:13" ht="14.25" hidden="1">
      <c r="B877" s="131">
        <f>PAS!A676</f>
        <v>0</v>
      </c>
      <c r="C877" s="131">
        <f>PAS!B676</f>
        <v>0</v>
      </c>
      <c r="D877" s="131">
        <f>PAS!C676</f>
        <v>0</v>
      </c>
      <c r="E877" s="131">
        <f>PAS!D676</f>
        <v>0</v>
      </c>
      <c r="F877" s="131">
        <f>PAS!E676</f>
        <v>0</v>
      </c>
      <c r="G877" s="131">
        <f>PAS!F676</f>
        <v>0</v>
      </c>
      <c r="H877" s="131">
        <f>PAS!G676</f>
        <v>0</v>
      </c>
      <c r="I877" s="131">
        <f>PAS!H676</f>
        <v>0</v>
      </c>
      <c r="J877" s="131">
        <f>PAS!I676</f>
        <v>0</v>
      </c>
      <c r="K877" s="131">
        <f>PAS!J676</f>
        <v>0</v>
      </c>
      <c r="L877" s="131">
        <f>PAS!K676</f>
        <v>0</v>
      </c>
      <c r="M877" s="131">
        <f>PAS!L676</f>
        <v>0</v>
      </c>
    </row>
    <row r="878" spans="2:13" ht="14.25" hidden="1">
      <c r="B878" s="131">
        <f>PAS!A677</f>
        <v>0</v>
      </c>
      <c r="C878" s="131">
        <f>PAS!B677</f>
        <v>0</v>
      </c>
      <c r="D878" s="131">
        <f>PAS!C677</f>
        <v>0</v>
      </c>
      <c r="E878" s="131">
        <f>PAS!D677</f>
        <v>0</v>
      </c>
      <c r="F878" s="131">
        <f>PAS!E677</f>
        <v>0</v>
      </c>
      <c r="G878" s="131">
        <f>PAS!F677</f>
        <v>0</v>
      </c>
      <c r="H878" s="131">
        <f>PAS!G677</f>
        <v>0</v>
      </c>
      <c r="I878" s="131">
        <f>PAS!H677</f>
        <v>0</v>
      </c>
      <c r="J878" s="131">
        <f>PAS!I677</f>
        <v>0</v>
      </c>
      <c r="K878" s="131">
        <f>PAS!J677</f>
        <v>0</v>
      </c>
      <c r="L878" s="131">
        <f>PAS!K677</f>
        <v>0</v>
      </c>
      <c r="M878" s="131">
        <f>PAS!L677</f>
        <v>0</v>
      </c>
    </row>
    <row r="879" spans="2:13" ht="14.25" hidden="1">
      <c r="B879" s="131">
        <f>PAS!A678</f>
        <v>0</v>
      </c>
      <c r="C879" s="131">
        <f>PAS!B678</f>
        <v>0</v>
      </c>
      <c r="D879" s="131">
        <f>PAS!C678</f>
        <v>0</v>
      </c>
      <c r="E879" s="131">
        <f>PAS!D678</f>
        <v>0</v>
      </c>
      <c r="F879" s="131">
        <f>PAS!E678</f>
        <v>0</v>
      </c>
      <c r="G879" s="131">
        <f>PAS!F678</f>
        <v>0</v>
      </c>
      <c r="H879" s="131">
        <f>PAS!G678</f>
        <v>0</v>
      </c>
      <c r="I879" s="131">
        <f>PAS!H678</f>
        <v>0</v>
      </c>
      <c r="J879" s="131">
        <f>PAS!I678</f>
        <v>0</v>
      </c>
      <c r="K879" s="131">
        <f>PAS!J678</f>
        <v>0</v>
      </c>
      <c r="L879" s="131">
        <f>PAS!K678</f>
        <v>0</v>
      </c>
      <c r="M879" s="131">
        <f>PAS!L678</f>
        <v>0</v>
      </c>
    </row>
    <row r="880" spans="2:13" ht="14.25" hidden="1">
      <c r="B880" s="131">
        <f>PAS!A679</f>
        <v>0</v>
      </c>
      <c r="C880" s="131">
        <f>PAS!B679</f>
        <v>0</v>
      </c>
      <c r="D880" s="131">
        <f>PAS!C679</f>
        <v>0</v>
      </c>
      <c r="E880" s="131">
        <f>PAS!D679</f>
        <v>0</v>
      </c>
      <c r="F880" s="131">
        <f>PAS!E679</f>
        <v>0</v>
      </c>
      <c r="G880" s="131">
        <f>PAS!F679</f>
        <v>0</v>
      </c>
      <c r="H880" s="131">
        <f>PAS!G679</f>
        <v>0</v>
      </c>
      <c r="I880" s="131">
        <f>PAS!H679</f>
        <v>0</v>
      </c>
      <c r="J880" s="131">
        <f>PAS!I679</f>
        <v>0</v>
      </c>
      <c r="K880" s="131">
        <f>PAS!J679</f>
        <v>0</v>
      </c>
      <c r="L880" s="131">
        <f>PAS!K679</f>
        <v>0</v>
      </c>
      <c r="M880" s="131">
        <f>PAS!L679</f>
        <v>0</v>
      </c>
    </row>
    <row r="881" spans="2:13" ht="14.25" hidden="1">
      <c r="B881" s="131">
        <f>PAS!A680</f>
        <v>0</v>
      </c>
      <c r="C881" s="131">
        <f>PAS!B680</f>
        <v>0</v>
      </c>
      <c r="D881" s="131">
        <f>PAS!C680</f>
        <v>0</v>
      </c>
      <c r="E881" s="131">
        <f>PAS!D680</f>
        <v>0</v>
      </c>
      <c r="F881" s="131">
        <f>PAS!E680</f>
        <v>0</v>
      </c>
      <c r="G881" s="131">
        <f>PAS!F680</f>
        <v>0</v>
      </c>
      <c r="H881" s="131">
        <f>PAS!G680</f>
        <v>0</v>
      </c>
      <c r="I881" s="131">
        <f>PAS!H680</f>
        <v>0</v>
      </c>
      <c r="J881" s="131">
        <f>PAS!I680</f>
        <v>0</v>
      </c>
      <c r="K881" s="131">
        <f>PAS!J680</f>
        <v>0</v>
      </c>
      <c r="L881" s="131">
        <f>PAS!K680</f>
        <v>0</v>
      </c>
      <c r="M881" s="131">
        <f>PAS!L680</f>
        <v>0</v>
      </c>
    </row>
    <row r="882" spans="2:13" ht="14.25" hidden="1">
      <c r="B882" s="131">
        <f>PAS!A681</f>
        <v>0</v>
      </c>
      <c r="C882" s="131">
        <f>PAS!B681</f>
        <v>0</v>
      </c>
      <c r="D882" s="131">
        <f>PAS!C681</f>
        <v>0</v>
      </c>
      <c r="E882" s="131">
        <f>PAS!D681</f>
        <v>0</v>
      </c>
      <c r="F882" s="131">
        <f>PAS!E681</f>
        <v>0</v>
      </c>
      <c r="G882" s="131">
        <f>PAS!F681</f>
        <v>0</v>
      </c>
      <c r="H882" s="131">
        <f>PAS!G681</f>
        <v>0</v>
      </c>
      <c r="I882" s="131">
        <f>PAS!H681</f>
        <v>0</v>
      </c>
      <c r="J882" s="131">
        <f>PAS!I681</f>
        <v>0</v>
      </c>
      <c r="K882" s="131">
        <f>PAS!J681</f>
        <v>0</v>
      </c>
      <c r="L882" s="131">
        <f>PAS!K681</f>
        <v>0</v>
      </c>
      <c r="M882" s="131">
        <f>PAS!L681</f>
        <v>0</v>
      </c>
    </row>
    <row r="883" spans="2:13" ht="14.25" hidden="1">
      <c r="B883" s="131">
        <f>PAS!A682</f>
        <v>0</v>
      </c>
      <c r="C883" s="131">
        <f>PAS!B682</f>
        <v>0</v>
      </c>
      <c r="D883" s="131">
        <f>PAS!C682</f>
        <v>0</v>
      </c>
      <c r="E883" s="131">
        <f>PAS!D682</f>
        <v>0</v>
      </c>
      <c r="F883" s="131">
        <f>PAS!E682</f>
        <v>0</v>
      </c>
      <c r="G883" s="131">
        <f>PAS!F682</f>
        <v>0</v>
      </c>
      <c r="H883" s="131">
        <f>PAS!G682</f>
        <v>0</v>
      </c>
      <c r="I883" s="131">
        <f>PAS!H682</f>
        <v>0</v>
      </c>
      <c r="J883" s="131">
        <f>PAS!I682</f>
        <v>0</v>
      </c>
      <c r="K883" s="131">
        <f>PAS!J682</f>
        <v>0</v>
      </c>
      <c r="L883" s="131">
        <f>PAS!K682</f>
        <v>0</v>
      </c>
      <c r="M883" s="131">
        <f>PAS!L682</f>
        <v>0</v>
      </c>
    </row>
    <row r="884" spans="2:13" ht="14.25" hidden="1">
      <c r="B884" s="131">
        <f>PAS!A683</f>
        <v>0</v>
      </c>
      <c r="C884" s="131">
        <f>PAS!B683</f>
        <v>0</v>
      </c>
      <c r="D884" s="131">
        <f>PAS!C683</f>
        <v>0</v>
      </c>
      <c r="E884" s="131">
        <f>PAS!D683</f>
        <v>0</v>
      </c>
      <c r="F884" s="131">
        <f>PAS!E683</f>
        <v>0</v>
      </c>
      <c r="G884" s="131">
        <f>PAS!F683</f>
        <v>0</v>
      </c>
      <c r="H884" s="131">
        <f>PAS!G683</f>
        <v>0</v>
      </c>
      <c r="I884" s="131">
        <f>PAS!H683</f>
        <v>0</v>
      </c>
      <c r="J884" s="131">
        <f>PAS!I683</f>
        <v>0</v>
      </c>
      <c r="K884" s="131">
        <f>PAS!J683</f>
        <v>0</v>
      </c>
      <c r="L884" s="131">
        <f>PAS!K683</f>
        <v>0</v>
      </c>
      <c r="M884" s="131">
        <f>PAS!L683</f>
        <v>0</v>
      </c>
    </row>
    <row r="885" spans="2:13" ht="14.25" hidden="1">
      <c r="B885" s="131">
        <f>PAS!A684</f>
        <v>0</v>
      </c>
      <c r="C885" s="131">
        <f>PAS!B684</f>
        <v>0</v>
      </c>
      <c r="D885" s="131">
        <f>PAS!C684</f>
        <v>0</v>
      </c>
      <c r="E885" s="131">
        <f>PAS!D684</f>
        <v>0</v>
      </c>
      <c r="F885" s="131">
        <f>PAS!E684</f>
        <v>0</v>
      </c>
      <c r="G885" s="131">
        <f>PAS!F684</f>
        <v>0</v>
      </c>
      <c r="H885" s="131">
        <f>PAS!G684</f>
        <v>0</v>
      </c>
      <c r="I885" s="131">
        <f>PAS!H684</f>
        <v>0</v>
      </c>
      <c r="J885" s="131">
        <f>PAS!I684</f>
        <v>0</v>
      </c>
      <c r="K885" s="131">
        <f>PAS!J684</f>
        <v>0</v>
      </c>
      <c r="L885" s="131">
        <f>PAS!K684</f>
        <v>0</v>
      </c>
      <c r="M885" s="131">
        <f>PAS!L684</f>
        <v>0</v>
      </c>
    </row>
    <row r="886" spans="2:13" ht="14.25" hidden="1">
      <c r="B886" s="131">
        <f>PAS!A685</f>
        <v>0</v>
      </c>
      <c r="C886" s="131">
        <f>PAS!B685</f>
        <v>0</v>
      </c>
      <c r="D886" s="131">
        <f>PAS!C685</f>
        <v>0</v>
      </c>
      <c r="E886" s="131">
        <f>PAS!D685</f>
        <v>0</v>
      </c>
      <c r="F886" s="131">
        <f>PAS!E685</f>
        <v>0</v>
      </c>
      <c r="G886" s="131">
        <f>PAS!F685</f>
        <v>0</v>
      </c>
      <c r="H886" s="131">
        <f>PAS!G685</f>
        <v>0</v>
      </c>
      <c r="I886" s="131">
        <f>PAS!H685</f>
        <v>0</v>
      </c>
      <c r="J886" s="131">
        <f>PAS!I685</f>
        <v>0</v>
      </c>
      <c r="K886" s="131">
        <f>PAS!J685</f>
        <v>0</v>
      </c>
      <c r="L886" s="131">
        <f>PAS!K685</f>
        <v>0</v>
      </c>
      <c r="M886" s="131">
        <f>PAS!L685</f>
        <v>0</v>
      </c>
    </row>
    <row r="887" spans="2:13" ht="14.25" hidden="1">
      <c r="B887" s="131">
        <f>PAS!A686</f>
        <v>0</v>
      </c>
      <c r="C887" s="131">
        <f>PAS!B686</f>
        <v>0</v>
      </c>
      <c r="D887" s="131">
        <f>PAS!C686</f>
        <v>0</v>
      </c>
      <c r="E887" s="131">
        <f>PAS!D686</f>
        <v>0</v>
      </c>
      <c r="F887" s="131">
        <f>PAS!E686</f>
        <v>0</v>
      </c>
      <c r="G887" s="131">
        <f>PAS!F686</f>
        <v>0</v>
      </c>
      <c r="H887" s="131">
        <f>PAS!G686</f>
        <v>0</v>
      </c>
      <c r="I887" s="131">
        <f>PAS!H686</f>
        <v>0</v>
      </c>
      <c r="J887" s="131">
        <f>PAS!I686</f>
        <v>0</v>
      </c>
      <c r="K887" s="131">
        <f>PAS!J686</f>
        <v>0</v>
      </c>
      <c r="L887" s="131">
        <f>PAS!K686</f>
        <v>0</v>
      </c>
      <c r="M887" s="131">
        <f>PAS!L686</f>
        <v>0</v>
      </c>
    </row>
    <row r="888" spans="2:13" ht="14.25" hidden="1">
      <c r="B888" s="131">
        <f>PAS!A687</f>
        <v>0</v>
      </c>
      <c r="C888" s="131">
        <f>PAS!B687</f>
        <v>0</v>
      </c>
      <c r="D888" s="131">
        <f>PAS!C687</f>
        <v>0</v>
      </c>
      <c r="E888" s="131">
        <f>PAS!D687</f>
        <v>0</v>
      </c>
      <c r="F888" s="131">
        <f>PAS!E687</f>
        <v>0</v>
      </c>
      <c r="G888" s="131">
        <f>PAS!F687</f>
        <v>0</v>
      </c>
      <c r="H888" s="131">
        <f>PAS!G687</f>
        <v>0</v>
      </c>
      <c r="I888" s="131">
        <f>PAS!H687</f>
        <v>0</v>
      </c>
      <c r="J888" s="131">
        <f>PAS!I687</f>
        <v>0</v>
      </c>
      <c r="K888" s="131">
        <f>PAS!J687</f>
        <v>0</v>
      </c>
      <c r="L888" s="131">
        <f>PAS!K687</f>
        <v>0</v>
      </c>
      <c r="M888" s="131">
        <f>PAS!L687</f>
        <v>0</v>
      </c>
    </row>
    <row r="889" spans="2:13" ht="14.25" hidden="1">
      <c r="B889" s="131">
        <f>PAS!A688</f>
        <v>0</v>
      </c>
      <c r="C889" s="131">
        <f>PAS!B688</f>
        <v>0</v>
      </c>
      <c r="D889" s="131">
        <f>PAS!C688</f>
        <v>0</v>
      </c>
      <c r="E889" s="131">
        <f>PAS!D688</f>
        <v>0</v>
      </c>
      <c r="F889" s="131">
        <f>PAS!E688</f>
        <v>0</v>
      </c>
      <c r="G889" s="131">
        <f>PAS!F688</f>
        <v>0</v>
      </c>
      <c r="H889" s="131">
        <f>PAS!G688</f>
        <v>0</v>
      </c>
      <c r="I889" s="131">
        <f>PAS!H688</f>
        <v>0</v>
      </c>
      <c r="J889" s="131">
        <f>PAS!I688</f>
        <v>0</v>
      </c>
      <c r="K889" s="131">
        <f>PAS!J688</f>
        <v>0</v>
      </c>
      <c r="L889" s="131">
        <f>PAS!K688</f>
        <v>0</v>
      </c>
      <c r="M889" s="131">
        <f>PAS!L688</f>
        <v>0</v>
      </c>
    </row>
    <row r="890" spans="2:13" ht="14.25" hidden="1">
      <c r="B890" s="131">
        <f>PAS!A689</f>
        <v>0</v>
      </c>
      <c r="C890" s="131">
        <f>PAS!B689</f>
        <v>0</v>
      </c>
      <c r="D890" s="131">
        <f>PAS!C689</f>
        <v>0</v>
      </c>
      <c r="E890" s="131">
        <f>PAS!D689</f>
        <v>0</v>
      </c>
      <c r="F890" s="131">
        <f>PAS!E689</f>
        <v>0</v>
      </c>
      <c r="G890" s="131">
        <f>PAS!F689</f>
        <v>0</v>
      </c>
      <c r="H890" s="131">
        <f>PAS!G689</f>
        <v>0</v>
      </c>
      <c r="I890" s="131">
        <f>PAS!H689</f>
        <v>0</v>
      </c>
      <c r="J890" s="131">
        <f>PAS!I689</f>
        <v>0</v>
      </c>
      <c r="K890" s="131">
        <f>PAS!J689</f>
        <v>0</v>
      </c>
      <c r="L890" s="131">
        <f>PAS!K689</f>
        <v>0</v>
      </c>
      <c r="M890" s="131">
        <f>PAS!L689</f>
        <v>0</v>
      </c>
    </row>
    <row r="891" spans="2:13" ht="14.25" hidden="1">
      <c r="B891" s="131">
        <f>PAS!A690</f>
        <v>0</v>
      </c>
      <c r="C891" s="131">
        <f>PAS!B690</f>
        <v>0</v>
      </c>
      <c r="D891" s="131">
        <f>PAS!C690</f>
        <v>0</v>
      </c>
      <c r="E891" s="131">
        <f>PAS!D690</f>
        <v>0</v>
      </c>
      <c r="F891" s="131">
        <f>PAS!E690</f>
        <v>0</v>
      </c>
      <c r="G891" s="131">
        <f>PAS!F690</f>
        <v>0</v>
      </c>
      <c r="H891" s="131">
        <f>PAS!G690</f>
        <v>0</v>
      </c>
      <c r="I891" s="131">
        <f>PAS!H690</f>
        <v>0</v>
      </c>
      <c r="J891" s="131">
        <f>PAS!I690</f>
        <v>0</v>
      </c>
      <c r="K891" s="131">
        <f>PAS!J690</f>
        <v>0</v>
      </c>
      <c r="L891" s="131">
        <f>PAS!K690</f>
        <v>0</v>
      </c>
      <c r="M891" s="131">
        <f>PAS!L690</f>
        <v>0</v>
      </c>
    </row>
    <row r="892" spans="2:13" ht="14.25" hidden="1">
      <c r="B892" s="131">
        <f>PAS!A691</f>
        <v>0</v>
      </c>
      <c r="C892" s="131">
        <f>PAS!B691</f>
        <v>0</v>
      </c>
      <c r="D892" s="131">
        <f>PAS!C691</f>
        <v>0</v>
      </c>
      <c r="E892" s="131">
        <f>PAS!D691</f>
        <v>0</v>
      </c>
      <c r="F892" s="131">
        <f>PAS!E691</f>
        <v>0</v>
      </c>
      <c r="G892" s="131">
        <f>PAS!F691</f>
        <v>0</v>
      </c>
      <c r="H892" s="131">
        <f>PAS!G691</f>
        <v>0</v>
      </c>
      <c r="I892" s="131">
        <f>PAS!H691</f>
        <v>0</v>
      </c>
      <c r="J892" s="131">
        <f>PAS!I691</f>
        <v>0</v>
      </c>
      <c r="K892" s="131">
        <f>PAS!J691</f>
        <v>0</v>
      </c>
      <c r="L892" s="131">
        <f>PAS!K691</f>
        <v>0</v>
      </c>
      <c r="M892" s="131">
        <f>PAS!L691</f>
        <v>0</v>
      </c>
    </row>
    <row r="893" spans="2:13" ht="14.25" hidden="1">
      <c r="B893" s="131">
        <f>PAS!A692</f>
        <v>0</v>
      </c>
      <c r="C893" s="131">
        <f>PAS!B692</f>
        <v>0</v>
      </c>
      <c r="D893" s="131">
        <f>PAS!C692</f>
        <v>0</v>
      </c>
      <c r="E893" s="131">
        <f>PAS!D692</f>
        <v>0</v>
      </c>
      <c r="F893" s="131">
        <f>PAS!E692</f>
        <v>0</v>
      </c>
      <c r="G893" s="131">
        <f>PAS!F692</f>
        <v>0</v>
      </c>
      <c r="H893" s="131">
        <f>PAS!G692</f>
        <v>0</v>
      </c>
      <c r="I893" s="131">
        <f>PAS!H692</f>
        <v>0</v>
      </c>
      <c r="J893" s="131">
        <f>PAS!I692</f>
        <v>0</v>
      </c>
      <c r="K893" s="131">
        <f>PAS!J692</f>
        <v>0</v>
      </c>
      <c r="L893" s="131">
        <f>PAS!K692</f>
        <v>0</v>
      </c>
      <c r="M893" s="131">
        <f>PAS!L692</f>
        <v>0</v>
      </c>
    </row>
    <row r="894" spans="2:13" ht="14.25" hidden="1">
      <c r="B894" s="131">
        <f>PAS!A693</f>
        <v>0</v>
      </c>
      <c r="C894" s="131">
        <f>PAS!B693</f>
        <v>0</v>
      </c>
      <c r="D894" s="131">
        <f>PAS!C693</f>
        <v>0</v>
      </c>
      <c r="E894" s="131">
        <f>PAS!D693</f>
        <v>0</v>
      </c>
      <c r="F894" s="131">
        <f>PAS!E693</f>
        <v>0</v>
      </c>
      <c r="G894" s="131">
        <f>PAS!F693</f>
        <v>0</v>
      </c>
      <c r="H894" s="131">
        <f>PAS!G693</f>
        <v>0</v>
      </c>
      <c r="I894" s="131">
        <f>PAS!H693</f>
        <v>0</v>
      </c>
      <c r="J894" s="131">
        <f>PAS!I693</f>
        <v>0</v>
      </c>
      <c r="K894" s="131">
        <f>PAS!J693</f>
        <v>0</v>
      </c>
      <c r="L894" s="131">
        <f>PAS!K693</f>
        <v>0</v>
      </c>
      <c r="M894" s="131">
        <f>PAS!L693</f>
        <v>0</v>
      </c>
    </row>
    <row r="895" spans="2:13" ht="14.25" hidden="1">
      <c r="B895" s="131">
        <f>PAS!A694</f>
        <v>0</v>
      </c>
      <c r="C895" s="131">
        <f>PAS!B694</f>
        <v>0</v>
      </c>
      <c r="D895" s="131">
        <f>PAS!C694</f>
        <v>0</v>
      </c>
      <c r="E895" s="131">
        <f>PAS!D694</f>
        <v>0</v>
      </c>
      <c r="F895" s="131">
        <f>PAS!E694</f>
        <v>0</v>
      </c>
      <c r="G895" s="131">
        <f>PAS!F694</f>
        <v>0</v>
      </c>
      <c r="H895" s="131">
        <f>PAS!G694</f>
        <v>0</v>
      </c>
      <c r="I895" s="131">
        <f>PAS!H694</f>
        <v>0</v>
      </c>
      <c r="J895" s="131">
        <f>PAS!I694</f>
        <v>0</v>
      </c>
      <c r="K895" s="131">
        <f>PAS!J694</f>
        <v>0</v>
      </c>
      <c r="L895" s="131">
        <f>PAS!K694</f>
        <v>0</v>
      </c>
      <c r="M895" s="131">
        <f>PAS!L694</f>
        <v>0</v>
      </c>
    </row>
    <row r="896" spans="2:13" ht="14.25" hidden="1">
      <c r="B896" s="131">
        <f>PAS!A695</f>
        <v>0</v>
      </c>
      <c r="C896" s="131">
        <f>PAS!B695</f>
        <v>0</v>
      </c>
      <c r="D896" s="131">
        <f>PAS!C695</f>
        <v>0</v>
      </c>
      <c r="E896" s="131">
        <f>PAS!D695</f>
        <v>0</v>
      </c>
      <c r="F896" s="131">
        <f>PAS!E695</f>
        <v>0</v>
      </c>
      <c r="G896" s="131">
        <f>PAS!F695</f>
        <v>0</v>
      </c>
      <c r="H896" s="131">
        <f>PAS!G695</f>
        <v>0</v>
      </c>
      <c r="I896" s="131">
        <f>PAS!H695</f>
        <v>0</v>
      </c>
      <c r="J896" s="131">
        <f>PAS!I695</f>
        <v>0</v>
      </c>
      <c r="K896" s="131">
        <f>PAS!J695</f>
        <v>0</v>
      </c>
      <c r="L896" s="131">
        <f>PAS!K695</f>
        <v>0</v>
      </c>
      <c r="M896" s="131">
        <f>PAS!L695</f>
        <v>0</v>
      </c>
    </row>
    <row r="897" spans="2:13" ht="14.25" hidden="1">
      <c r="B897" s="131">
        <f>PAS!A696</f>
        <v>0</v>
      </c>
      <c r="C897" s="131">
        <f>PAS!B696</f>
        <v>0</v>
      </c>
      <c r="D897" s="131">
        <f>PAS!C696</f>
        <v>0</v>
      </c>
      <c r="E897" s="131">
        <f>PAS!D696</f>
        <v>0</v>
      </c>
      <c r="F897" s="131">
        <f>PAS!E696</f>
        <v>0</v>
      </c>
      <c r="G897" s="131">
        <f>PAS!F696</f>
        <v>0</v>
      </c>
      <c r="H897" s="131">
        <f>PAS!G696</f>
        <v>0</v>
      </c>
      <c r="I897" s="131">
        <f>PAS!H696</f>
        <v>0</v>
      </c>
      <c r="J897" s="131">
        <f>PAS!I696</f>
        <v>0</v>
      </c>
      <c r="K897" s="131">
        <f>PAS!J696</f>
        <v>0</v>
      </c>
      <c r="L897" s="131">
        <f>PAS!K696</f>
        <v>0</v>
      </c>
      <c r="M897" s="131">
        <f>PAS!L696</f>
        <v>0</v>
      </c>
    </row>
    <row r="898" spans="2:13" ht="14.25" hidden="1">
      <c r="B898" s="131">
        <f>PAS!A697</f>
        <v>0</v>
      </c>
      <c r="C898" s="131">
        <f>PAS!B697</f>
        <v>0</v>
      </c>
      <c r="D898" s="131">
        <f>PAS!C697</f>
        <v>0</v>
      </c>
      <c r="E898" s="131">
        <f>PAS!D697</f>
        <v>0</v>
      </c>
      <c r="F898" s="131">
        <f>PAS!E697</f>
        <v>0</v>
      </c>
      <c r="G898" s="131">
        <f>PAS!F697</f>
        <v>0</v>
      </c>
      <c r="H898" s="131">
        <f>PAS!G697</f>
        <v>0</v>
      </c>
      <c r="I898" s="131">
        <f>PAS!H697</f>
        <v>0</v>
      </c>
      <c r="J898" s="131">
        <f>PAS!I697</f>
        <v>0</v>
      </c>
      <c r="K898" s="131">
        <f>PAS!J697</f>
        <v>0</v>
      </c>
      <c r="L898" s="131">
        <f>PAS!K697</f>
        <v>0</v>
      </c>
      <c r="M898" s="131">
        <f>PAS!L697</f>
        <v>0</v>
      </c>
    </row>
    <row r="899" spans="2:13" ht="14.25" hidden="1">
      <c r="B899" s="131">
        <f>PAS!A698</f>
        <v>0</v>
      </c>
      <c r="C899" s="131">
        <f>PAS!B698</f>
        <v>0</v>
      </c>
      <c r="D899" s="131">
        <f>PAS!C698</f>
        <v>0</v>
      </c>
      <c r="E899" s="131">
        <f>PAS!D698</f>
        <v>0</v>
      </c>
      <c r="F899" s="131">
        <f>PAS!E698</f>
        <v>0</v>
      </c>
      <c r="G899" s="131">
        <f>PAS!F698</f>
        <v>0</v>
      </c>
      <c r="H899" s="131">
        <f>PAS!G698</f>
        <v>0</v>
      </c>
      <c r="I899" s="131">
        <f>PAS!H698</f>
        <v>0</v>
      </c>
      <c r="J899" s="131">
        <f>PAS!I698</f>
        <v>0</v>
      </c>
      <c r="K899" s="131">
        <f>PAS!J698</f>
        <v>0</v>
      </c>
      <c r="L899" s="131">
        <f>PAS!K698</f>
        <v>0</v>
      </c>
      <c r="M899" s="131">
        <f>PAS!L698</f>
        <v>0</v>
      </c>
    </row>
    <row r="900" spans="2:13" ht="14.25" hidden="1">
      <c r="B900" s="131">
        <f>PAS!A699</f>
        <v>0</v>
      </c>
      <c r="C900" s="131">
        <f>PAS!B699</f>
        <v>0</v>
      </c>
      <c r="D900" s="131">
        <f>PAS!C699</f>
        <v>0</v>
      </c>
      <c r="E900" s="131">
        <f>PAS!D699</f>
        <v>0</v>
      </c>
      <c r="F900" s="131">
        <f>PAS!E699</f>
        <v>0</v>
      </c>
      <c r="G900" s="131">
        <f>PAS!F699</f>
        <v>0</v>
      </c>
      <c r="H900" s="131">
        <f>PAS!G699</f>
        <v>0</v>
      </c>
      <c r="I900" s="131">
        <f>PAS!H699</f>
        <v>0</v>
      </c>
      <c r="J900" s="131">
        <f>PAS!I699</f>
        <v>0</v>
      </c>
      <c r="K900" s="131">
        <f>PAS!J699</f>
        <v>0</v>
      </c>
      <c r="L900" s="131">
        <f>PAS!K699</f>
        <v>0</v>
      </c>
      <c r="M900" s="131">
        <f>PAS!L699</f>
        <v>0</v>
      </c>
    </row>
    <row r="901" spans="2:13" ht="14.25" hidden="1">
      <c r="B901" s="131">
        <f>PAS!A700</f>
        <v>0</v>
      </c>
      <c r="C901" s="131">
        <f>PAS!B700</f>
        <v>0</v>
      </c>
      <c r="D901" s="131">
        <f>PAS!C700</f>
        <v>0</v>
      </c>
      <c r="E901" s="131">
        <f>PAS!D700</f>
        <v>0</v>
      </c>
      <c r="F901" s="131">
        <f>PAS!E700</f>
        <v>0</v>
      </c>
      <c r="G901" s="131">
        <f>PAS!F700</f>
        <v>0</v>
      </c>
      <c r="H901" s="131">
        <f>PAS!G700</f>
        <v>0</v>
      </c>
      <c r="I901" s="131">
        <f>PAS!H700</f>
        <v>0</v>
      </c>
      <c r="J901" s="131">
        <f>PAS!I700</f>
        <v>0</v>
      </c>
      <c r="K901" s="131">
        <f>PAS!J700</f>
        <v>0</v>
      </c>
      <c r="L901" s="131">
        <f>PAS!K700</f>
        <v>0</v>
      </c>
      <c r="M901" s="131">
        <f>PAS!L700</f>
        <v>0</v>
      </c>
    </row>
    <row r="902" spans="2:13" ht="14.25" hidden="1">
      <c r="B902" s="131">
        <f>PAS!A701</f>
        <v>0</v>
      </c>
      <c r="C902" s="131">
        <f>PAS!B701</f>
        <v>0</v>
      </c>
      <c r="D902" s="131">
        <f>PAS!C701</f>
        <v>0</v>
      </c>
      <c r="E902" s="131">
        <f>PAS!D701</f>
        <v>0</v>
      </c>
      <c r="F902" s="131">
        <f>PAS!E701</f>
        <v>0</v>
      </c>
      <c r="G902" s="131">
        <f>PAS!F701</f>
        <v>0</v>
      </c>
      <c r="H902" s="131">
        <f>PAS!G701</f>
        <v>0</v>
      </c>
      <c r="I902" s="131">
        <f>PAS!H701</f>
        <v>0</v>
      </c>
      <c r="J902" s="131">
        <f>PAS!I701</f>
        <v>0</v>
      </c>
      <c r="K902" s="131">
        <f>PAS!J701</f>
        <v>0</v>
      </c>
      <c r="L902" s="131">
        <f>PAS!K701</f>
        <v>0</v>
      </c>
      <c r="M902" s="131">
        <f>PAS!L701</f>
        <v>0</v>
      </c>
    </row>
    <row r="903" spans="2:13" ht="14.25" hidden="1">
      <c r="B903" s="131">
        <f>PAS!A702</f>
        <v>0</v>
      </c>
      <c r="C903" s="131">
        <f>PAS!B702</f>
        <v>0</v>
      </c>
      <c r="D903" s="131">
        <f>PAS!C702</f>
        <v>0</v>
      </c>
      <c r="E903" s="131">
        <f>PAS!D702</f>
        <v>0</v>
      </c>
      <c r="F903" s="131">
        <f>PAS!E702</f>
        <v>0</v>
      </c>
      <c r="G903" s="131">
        <f>PAS!F702</f>
        <v>0</v>
      </c>
      <c r="H903" s="131">
        <f>PAS!G702</f>
        <v>0</v>
      </c>
      <c r="I903" s="131">
        <f>PAS!H702</f>
        <v>0</v>
      </c>
      <c r="J903" s="131">
        <f>PAS!I702</f>
        <v>0</v>
      </c>
      <c r="K903" s="131">
        <f>PAS!J702</f>
        <v>0</v>
      </c>
      <c r="L903" s="131">
        <f>PAS!K702</f>
        <v>0</v>
      </c>
      <c r="M903" s="131">
        <f>PAS!L702</f>
        <v>0</v>
      </c>
    </row>
    <row r="904" spans="2:13" ht="14.25" hidden="1">
      <c r="B904" s="131">
        <f>PAS!A703</f>
        <v>0</v>
      </c>
      <c r="C904" s="131">
        <f>PAS!B703</f>
        <v>0</v>
      </c>
      <c r="D904" s="131">
        <f>PAS!C703</f>
        <v>0</v>
      </c>
      <c r="E904" s="131">
        <f>PAS!D703</f>
        <v>0</v>
      </c>
      <c r="F904" s="131">
        <f>PAS!E703</f>
        <v>0</v>
      </c>
      <c r="G904" s="131">
        <f>PAS!F703</f>
        <v>0</v>
      </c>
      <c r="H904" s="131">
        <f>PAS!G703</f>
        <v>0</v>
      </c>
      <c r="I904" s="131">
        <f>PAS!H703</f>
        <v>0</v>
      </c>
      <c r="J904" s="131">
        <f>PAS!I703</f>
        <v>0</v>
      </c>
      <c r="K904" s="131">
        <f>PAS!J703</f>
        <v>0</v>
      </c>
      <c r="L904" s="131">
        <f>PAS!K703</f>
        <v>0</v>
      </c>
      <c r="M904" s="131">
        <f>PAS!L703</f>
        <v>0</v>
      </c>
    </row>
    <row r="905" spans="2:13" ht="14.25" hidden="1">
      <c r="B905" s="131">
        <f>PAS!A704</f>
        <v>0</v>
      </c>
      <c r="C905" s="131">
        <f>PAS!B704</f>
        <v>0</v>
      </c>
      <c r="D905" s="131">
        <f>PAS!C704</f>
        <v>0</v>
      </c>
      <c r="E905" s="131">
        <f>PAS!D704</f>
        <v>0</v>
      </c>
      <c r="F905" s="131">
        <f>PAS!E704</f>
        <v>0</v>
      </c>
      <c r="G905" s="131">
        <f>PAS!F704</f>
        <v>0</v>
      </c>
      <c r="H905" s="131">
        <f>PAS!G704</f>
        <v>0</v>
      </c>
      <c r="I905" s="131">
        <f>PAS!H704</f>
        <v>0</v>
      </c>
      <c r="J905" s="131">
        <f>PAS!I704</f>
        <v>0</v>
      </c>
      <c r="K905" s="131">
        <f>PAS!J704</f>
        <v>0</v>
      </c>
      <c r="L905" s="131">
        <f>PAS!K704</f>
        <v>0</v>
      </c>
      <c r="M905" s="131">
        <f>PAS!L704</f>
        <v>0</v>
      </c>
    </row>
    <row r="906" spans="2:13" ht="14.25" hidden="1">
      <c r="B906" s="131">
        <f>PAS!A705</f>
        <v>0</v>
      </c>
      <c r="C906" s="131">
        <f>PAS!B705</f>
        <v>0</v>
      </c>
      <c r="D906" s="131">
        <f>PAS!C705</f>
        <v>0</v>
      </c>
      <c r="E906" s="131">
        <f>PAS!D705</f>
        <v>0</v>
      </c>
      <c r="F906" s="131">
        <f>PAS!E705</f>
        <v>0</v>
      </c>
      <c r="G906" s="131">
        <f>PAS!F705</f>
        <v>0</v>
      </c>
      <c r="H906" s="131">
        <f>PAS!G705</f>
        <v>0</v>
      </c>
      <c r="I906" s="131">
        <f>PAS!H705</f>
        <v>0</v>
      </c>
      <c r="J906" s="131">
        <f>PAS!I705</f>
        <v>0</v>
      </c>
      <c r="K906" s="131">
        <f>PAS!J705</f>
        <v>0</v>
      </c>
      <c r="L906" s="131">
        <f>PAS!K705</f>
        <v>0</v>
      </c>
      <c r="M906" s="131">
        <f>PAS!L705</f>
        <v>0</v>
      </c>
    </row>
    <row r="907" spans="2:13" ht="14.25" hidden="1">
      <c r="B907" s="131">
        <f>PAS!A706</f>
        <v>0</v>
      </c>
      <c r="C907" s="131">
        <f>PAS!B706</f>
        <v>0</v>
      </c>
      <c r="D907" s="131">
        <f>PAS!C706</f>
        <v>0</v>
      </c>
      <c r="E907" s="131">
        <f>PAS!D706</f>
        <v>0</v>
      </c>
      <c r="F907" s="131">
        <f>PAS!E706</f>
        <v>0</v>
      </c>
      <c r="G907" s="131">
        <f>PAS!F706</f>
        <v>0</v>
      </c>
      <c r="H907" s="131">
        <f>PAS!G706</f>
        <v>0</v>
      </c>
      <c r="I907" s="131">
        <f>PAS!H706</f>
        <v>0</v>
      </c>
      <c r="J907" s="131">
        <f>PAS!I706</f>
        <v>0</v>
      </c>
      <c r="K907" s="131">
        <f>PAS!J706</f>
        <v>0</v>
      </c>
      <c r="L907" s="131">
        <f>PAS!K706</f>
        <v>0</v>
      </c>
      <c r="M907" s="131">
        <f>PAS!L706</f>
        <v>0</v>
      </c>
    </row>
    <row r="908" spans="2:13" ht="14.25" hidden="1">
      <c r="B908" s="131">
        <f>PAS!A707</f>
        <v>0</v>
      </c>
      <c r="C908" s="131">
        <f>PAS!B707</f>
        <v>0</v>
      </c>
      <c r="D908" s="131">
        <f>PAS!C707</f>
        <v>0</v>
      </c>
      <c r="E908" s="131">
        <f>PAS!D707</f>
        <v>0</v>
      </c>
      <c r="F908" s="131">
        <f>PAS!E707</f>
        <v>0</v>
      </c>
      <c r="G908" s="131">
        <f>PAS!F707</f>
        <v>0</v>
      </c>
      <c r="H908" s="131">
        <f>PAS!G707</f>
        <v>0</v>
      </c>
      <c r="I908" s="131">
        <f>PAS!H707</f>
        <v>0</v>
      </c>
      <c r="J908" s="131">
        <f>PAS!I707</f>
        <v>0</v>
      </c>
      <c r="K908" s="131">
        <f>PAS!J707</f>
        <v>0</v>
      </c>
      <c r="L908" s="131">
        <f>PAS!K707</f>
        <v>0</v>
      </c>
      <c r="M908" s="131">
        <f>PAS!L707</f>
        <v>0</v>
      </c>
    </row>
    <row r="909" spans="2:13" ht="14.25" hidden="1">
      <c r="B909" s="131">
        <f>PAS!A708</f>
        <v>0</v>
      </c>
      <c r="C909" s="131">
        <f>PAS!B708</f>
        <v>0</v>
      </c>
      <c r="D909" s="131">
        <f>PAS!C708</f>
        <v>0</v>
      </c>
      <c r="E909" s="131">
        <f>PAS!D708</f>
        <v>0</v>
      </c>
      <c r="F909" s="131">
        <f>PAS!E708</f>
        <v>0</v>
      </c>
      <c r="G909" s="131">
        <f>PAS!F708</f>
        <v>0</v>
      </c>
      <c r="H909" s="131">
        <f>PAS!G708</f>
        <v>0</v>
      </c>
      <c r="I909" s="131">
        <f>PAS!H708</f>
        <v>0</v>
      </c>
      <c r="J909" s="131">
        <f>PAS!I708</f>
        <v>0</v>
      </c>
      <c r="K909" s="131">
        <f>PAS!J708</f>
        <v>0</v>
      </c>
      <c r="L909" s="131">
        <f>PAS!K708</f>
        <v>0</v>
      </c>
      <c r="M909" s="131">
        <f>PAS!L708</f>
        <v>0</v>
      </c>
    </row>
    <row r="910" spans="2:13" ht="14.25" hidden="1">
      <c r="B910" s="131">
        <f>PAS!A709</f>
        <v>0</v>
      </c>
      <c r="C910" s="131">
        <f>PAS!B709</f>
        <v>0</v>
      </c>
      <c r="D910" s="131">
        <f>PAS!C709</f>
        <v>0</v>
      </c>
      <c r="E910" s="131">
        <f>PAS!D709</f>
        <v>0</v>
      </c>
      <c r="F910" s="131">
        <f>PAS!E709</f>
        <v>0</v>
      </c>
      <c r="G910" s="131">
        <f>PAS!F709</f>
        <v>0</v>
      </c>
      <c r="H910" s="131">
        <f>PAS!G709</f>
        <v>0</v>
      </c>
      <c r="I910" s="131">
        <f>PAS!H709</f>
        <v>0</v>
      </c>
      <c r="J910" s="131">
        <f>PAS!I709</f>
        <v>0</v>
      </c>
      <c r="K910" s="131">
        <f>PAS!J709</f>
        <v>0</v>
      </c>
      <c r="L910" s="131">
        <f>PAS!K709</f>
        <v>0</v>
      </c>
      <c r="M910" s="131">
        <f>PAS!L709</f>
        <v>0</v>
      </c>
    </row>
    <row r="911" spans="2:13" ht="14.25" hidden="1">
      <c r="B911" s="131">
        <f>PAS!A710</f>
        <v>0</v>
      </c>
      <c r="C911" s="131">
        <f>PAS!B710</f>
        <v>0</v>
      </c>
      <c r="D911" s="131">
        <f>PAS!C710</f>
        <v>0</v>
      </c>
      <c r="E911" s="131">
        <f>PAS!D710</f>
        <v>0</v>
      </c>
      <c r="F911" s="131">
        <f>PAS!E710</f>
        <v>0</v>
      </c>
      <c r="G911" s="131">
        <f>PAS!F710</f>
        <v>0</v>
      </c>
      <c r="H911" s="131">
        <f>PAS!G710</f>
        <v>0</v>
      </c>
      <c r="I911" s="131">
        <f>PAS!H710</f>
        <v>0</v>
      </c>
      <c r="J911" s="131">
        <f>PAS!I710</f>
        <v>0</v>
      </c>
      <c r="K911" s="131">
        <f>PAS!J710</f>
        <v>0</v>
      </c>
      <c r="L911" s="131">
        <f>PAS!K710</f>
        <v>0</v>
      </c>
      <c r="M911" s="131">
        <f>PAS!L710</f>
        <v>0</v>
      </c>
    </row>
    <row r="912" spans="2:13" ht="14.25" hidden="1">
      <c r="B912" s="131">
        <f>PAS!A711</f>
        <v>0</v>
      </c>
      <c r="C912" s="131">
        <f>PAS!B711</f>
        <v>0</v>
      </c>
      <c r="D912" s="131">
        <f>PAS!C711</f>
        <v>0</v>
      </c>
      <c r="E912" s="131">
        <f>PAS!D711</f>
        <v>0</v>
      </c>
      <c r="F912" s="131">
        <f>PAS!E711</f>
        <v>0</v>
      </c>
      <c r="G912" s="131">
        <f>PAS!F711</f>
        <v>0</v>
      </c>
      <c r="H912" s="131">
        <f>PAS!G711</f>
        <v>0</v>
      </c>
      <c r="I912" s="131">
        <f>PAS!H711</f>
        <v>0</v>
      </c>
      <c r="J912" s="131">
        <f>PAS!I711</f>
        <v>0</v>
      </c>
      <c r="K912" s="131">
        <f>PAS!J711</f>
        <v>0</v>
      </c>
      <c r="L912" s="131">
        <f>PAS!K711</f>
        <v>0</v>
      </c>
      <c r="M912" s="131">
        <f>PAS!L711</f>
        <v>0</v>
      </c>
    </row>
    <row r="913" spans="2:13" ht="14.25" hidden="1">
      <c r="B913" s="131">
        <f>PAS!A712</f>
        <v>0</v>
      </c>
      <c r="C913" s="131">
        <f>PAS!B712</f>
        <v>0</v>
      </c>
      <c r="D913" s="131">
        <f>PAS!C712</f>
        <v>0</v>
      </c>
      <c r="E913" s="131">
        <f>PAS!D712</f>
        <v>0</v>
      </c>
      <c r="F913" s="131">
        <f>PAS!E712</f>
        <v>0</v>
      </c>
      <c r="G913" s="131">
        <f>PAS!F712</f>
        <v>0</v>
      </c>
      <c r="H913" s="131">
        <f>PAS!G712</f>
        <v>0</v>
      </c>
      <c r="I913" s="131">
        <f>PAS!H712</f>
        <v>0</v>
      </c>
      <c r="J913" s="131">
        <f>PAS!I712</f>
        <v>0</v>
      </c>
      <c r="K913" s="131">
        <f>PAS!J712</f>
        <v>0</v>
      </c>
      <c r="L913" s="131">
        <f>PAS!K712</f>
        <v>0</v>
      </c>
      <c r="M913" s="131">
        <f>PAS!L712</f>
        <v>0</v>
      </c>
    </row>
    <row r="914" spans="2:13" ht="14.25" hidden="1">
      <c r="B914" s="131">
        <f>PAS!A713</f>
        <v>0</v>
      </c>
      <c r="C914" s="131">
        <f>PAS!B713</f>
        <v>0</v>
      </c>
      <c r="D914" s="131">
        <f>PAS!C713</f>
        <v>0</v>
      </c>
      <c r="E914" s="131">
        <f>PAS!D713</f>
        <v>0</v>
      </c>
      <c r="F914" s="131">
        <f>PAS!E713</f>
        <v>0</v>
      </c>
      <c r="G914" s="131">
        <f>PAS!F713</f>
        <v>0</v>
      </c>
      <c r="H914" s="131">
        <f>PAS!G713</f>
        <v>0</v>
      </c>
      <c r="I914" s="131">
        <f>PAS!H713</f>
        <v>0</v>
      </c>
      <c r="J914" s="131">
        <f>PAS!I713</f>
        <v>0</v>
      </c>
      <c r="K914" s="131">
        <f>PAS!J713</f>
        <v>0</v>
      </c>
      <c r="L914" s="131">
        <f>PAS!K713</f>
        <v>0</v>
      </c>
      <c r="M914" s="131">
        <f>PAS!L713</f>
        <v>0</v>
      </c>
    </row>
    <row r="915" spans="2:13" ht="14.25" hidden="1">
      <c r="B915" s="131">
        <f>PAS!A714</f>
        <v>0</v>
      </c>
      <c r="C915" s="131">
        <f>PAS!B714</f>
        <v>0</v>
      </c>
      <c r="D915" s="131">
        <f>PAS!C714</f>
        <v>0</v>
      </c>
      <c r="E915" s="131">
        <f>PAS!D714</f>
        <v>0</v>
      </c>
      <c r="F915" s="131">
        <f>PAS!E714</f>
        <v>0</v>
      </c>
      <c r="G915" s="131">
        <f>PAS!F714</f>
        <v>0</v>
      </c>
      <c r="H915" s="131">
        <f>PAS!G714</f>
        <v>0</v>
      </c>
      <c r="I915" s="131">
        <f>PAS!H714</f>
        <v>0</v>
      </c>
      <c r="J915" s="131">
        <f>PAS!I714</f>
        <v>0</v>
      </c>
      <c r="K915" s="131">
        <f>PAS!J714</f>
        <v>0</v>
      </c>
      <c r="L915" s="131">
        <f>PAS!K714</f>
        <v>0</v>
      </c>
      <c r="M915" s="131">
        <f>PAS!L714</f>
        <v>0</v>
      </c>
    </row>
    <row r="916" spans="2:13" ht="14.25" hidden="1">
      <c r="B916" s="131">
        <f>PAS!A715</f>
        <v>0</v>
      </c>
      <c r="C916" s="131">
        <f>PAS!B715</f>
        <v>0</v>
      </c>
      <c r="D916" s="131">
        <f>PAS!C715</f>
        <v>0</v>
      </c>
      <c r="E916" s="131">
        <f>PAS!D715</f>
        <v>0</v>
      </c>
      <c r="F916" s="131">
        <f>PAS!E715</f>
        <v>0</v>
      </c>
      <c r="G916" s="131">
        <f>PAS!F715</f>
        <v>0</v>
      </c>
      <c r="H916" s="131">
        <f>PAS!G715</f>
        <v>0</v>
      </c>
      <c r="I916" s="131">
        <f>PAS!H715</f>
        <v>0</v>
      </c>
      <c r="J916" s="131">
        <f>PAS!I715</f>
        <v>0</v>
      </c>
      <c r="K916" s="131">
        <f>PAS!J715</f>
        <v>0</v>
      </c>
      <c r="L916" s="131">
        <f>PAS!K715</f>
        <v>0</v>
      </c>
      <c r="M916" s="131">
        <f>PAS!L715</f>
        <v>0</v>
      </c>
    </row>
    <row r="917" spans="2:13" ht="14.25" hidden="1">
      <c r="B917" s="131">
        <f>PAS!A716</f>
        <v>0</v>
      </c>
      <c r="C917" s="131">
        <f>PAS!B716</f>
        <v>0</v>
      </c>
      <c r="D917" s="131">
        <f>PAS!C716</f>
        <v>0</v>
      </c>
      <c r="E917" s="131">
        <f>PAS!D716</f>
        <v>0</v>
      </c>
      <c r="F917" s="131">
        <f>PAS!E716</f>
        <v>0</v>
      </c>
      <c r="G917" s="131">
        <f>PAS!F716</f>
        <v>0</v>
      </c>
      <c r="H917" s="131">
        <f>PAS!G716</f>
        <v>0</v>
      </c>
      <c r="I917" s="131">
        <f>PAS!H716</f>
        <v>0</v>
      </c>
      <c r="J917" s="131">
        <f>PAS!I716</f>
        <v>0</v>
      </c>
      <c r="K917" s="131">
        <f>PAS!J716</f>
        <v>0</v>
      </c>
      <c r="L917" s="131">
        <f>PAS!K716</f>
        <v>0</v>
      </c>
      <c r="M917" s="131">
        <f>PAS!L716</f>
        <v>0</v>
      </c>
    </row>
    <row r="918" spans="2:13" ht="14.25" hidden="1">
      <c r="B918" s="131">
        <f>PAS!A717</f>
        <v>0</v>
      </c>
      <c r="C918" s="131">
        <f>PAS!B717</f>
        <v>0</v>
      </c>
      <c r="D918" s="131">
        <f>PAS!C717</f>
        <v>0</v>
      </c>
      <c r="E918" s="131">
        <f>PAS!D717</f>
        <v>0</v>
      </c>
      <c r="F918" s="131">
        <f>PAS!E717</f>
        <v>0</v>
      </c>
      <c r="G918" s="131">
        <f>PAS!F717</f>
        <v>0</v>
      </c>
      <c r="H918" s="131">
        <f>PAS!G717</f>
        <v>0</v>
      </c>
      <c r="I918" s="131">
        <f>PAS!H717</f>
        <v>0</v>
      </c>
      <c r="J918" s="131">
        <f>PAS!I717</f>
        <v>0</v>
      </c>
      <c r="K918" s="131">
        <f>PAS!J717</f>
        <v>0</v>
      </c>
      <c r="L918" s="131">
        <f>PAS!K717</f>
        <v>0</v>
      </c>
      <c r="M918" s="131">
        <f>PAS!L717</f>
        <v>0</v>
      </c>
    </row>
    <row r="919" spans="2:13" ht="14.25" hidden="1">
      <c r="B919" s="131">
        <f>PAS!A718</f>
        <v>0</v>
      </c>
      <c r="C919" s="131">
        <f>PAS!B718</f>
        <v>0</v>
      </c>
      <c r="D919" s="131">
        <f>PAS!C718</f>
        <v>0</v>
      </c>
      <c r="E919" s="131">
        <f>PAS!D718</f>
        <v>0</v>
      </c>
      <c r="F919" s="131">
        <f>PAS!E718</f>
        <v>0</v>
      </c>
      <c r="G919" s="131">
        <f>PAS!F718</f>
        <v>0</v>
      </c>
      <c r="H919" s="131">
        <f>PAS!G718</f>
        <v>0</v>
      </c>
      <c r="I919" s="131">
        <f>PAS!H718</f>
        <v>0</v>
      </c>
      <c r="J919" s="131">
        <f>PAS!I718</f>
        <v>0</v>
      </c>
      <c r="K919" s="131">
        <f>PAS!J718</f>
        <v>0</v>
      </c>
      <c r="L919" s="131">
        <f>PAS!K718</f>
        <v>0</v>
      </c>
      <c r="M919" s="131">
        <f>PAS!L718</f>
        <v>0</v>
      </c>
    </row>
    <row r="920" spans="2:13" ht="14.25" hidden="1">
      <c r="B920" s="131">
        <f>PAS!A719</f>
        <v>0</v>
      </c>
      <c r="C920" s="131">
        <f>PAS!B719</f>
        <v>0</v>
      </c>
      <c r="D920" s="131">
        <f>PAS!C719</f>
        <v>0</v>
      </c>
      <c r="E920" s="131">
        <f>PAS!D719</f>
        <v>0</v>
      </c>
      <c r="F920" s="131">
        <f>PAS!E719</f>
        <v>0</v>
      </c>
      <c r="G920" s="131">
        <f>PAS!F719</f>
        <v>0</v>
      </c>
      <c r="H920" s="131">
        <f>PAS!G719</f>
        <v>0</v>
      </c>
      <c r="I920" s="131">
        <f>PAS!H719</f>
        <v>0</v>
      </c>
      <c r="J920" s="131">
        <f>PAS!I719</f>
        <v>0</v>
      </c>
      <c r="K920" s="131">
        <f>PAS!J719</f>
        <v>0</v>
      </c>
      <c r="L920" s="131">
        <f>PAS!K719</f>
        <v>0</v>
      </c>
      <c r="M920" s="131">
        <f>PAS!L719</f>
        <v>0</v>
      </c>
    </row>
    <row r="921" spans="2:13" ht="14.25" hidden="1">
      <c r="B921" s="131">
        <f>PAS!A720</f>
        <v>0</v>
      </c>
      <c r="C921" s="131">
        <f>PAS!B720</f>
        <v>0</v>
      </c>
      <c r="D921" s="131">
        <f>PAS!C720</f>
        <v>0</v>
      </c>
      <c r="E921" s="131">
        <f>PAS!D720</f>
        <v>0</v>
      </c>
      <c r="F921" s="131">
        <f>PAS!E720</f>
        <v>0</v>
      </c>
      <c r="G921" s="131">
        <f>PAS!F720</f>
        <v>0</v>
      </c>
      <c r="H921" s="131">
        <f>PAS!G720</f>
        <v>0</v>
      </c>
      <c r="I921" s="131">
        <f>PAS!H720</f>
        <v>0</v>
      </c>
      <c r="J921" s="131">
        <f>PAS!I720</f>
        <v>0</v>
      </c>
      <c r="K921" s="131">
        <f>PAS!J720</f>
        <v>0</v>
      </c>
      <c r="L921" s="131">
        <f>PAS!K720</f>
        <v>0</v>
      </c>
      <c r="M921" s="131">
        <f>PAS!L720</f>
        <v>0</v>
      </c>
    </row>
    <row r="922" spans="2:13" ht="14.25" hidden="1">
      <c r="B922" s="131">
        <f>PAS!A721</f>
        <v>0</v>
      </c>
      <c r="C922" s="131">
        <f>PAS!B721</f>
        <v>0</v>
      </c>
      <c r="D922" s="131">
        <f>PAS!C721</f>
        <v>0</v>
      </c>
      <c r="E922" s="131">
        <f>PAS!D721</f>
        <v>0</v>
      </c>
      <c r="F922" s="131">
        <f>PAS!E721</f>
        <v>0</v>
      </c>
      <c r="G922" s="131">
        <f>PAS!F721</f>
        <v>0</v>
      </c>
      <c r="H922" s="131">
        <f>PAS!G721</f>
        <v>0</v>
      </c>
      <c r="I922" s="131">
        <f>PAS!H721</f>
        <v>0</v>
      </c>
      <c r="J922" s="131">
        <f>PAS!I721</f>
        <v>0</v>
      </c>
      <c r="K922" s="131">
        <f>PAS!J721</f>
        <v>0</v>
      </c>
      <c r="L922" s="131">
        <f>PAS!K721</f>
        <v>0</v>
      </c>
      <c r="M922" s="131">
        <f>PAS!L721</f>
        <v>0</v>
      </c>
    </row>
    <row r="923" spans="2:13" ht="14.25" hidden="1">
      <c r="B923" s="131">
        <f>PAS!A722</f>
        <v>0</v>
      </c>
      <c r="C923" s="131">
        <f>PAS!B722</f>
        <v>0</v>
      </c>
      <c r="D923" s="131">
        <f>PAS!C722</f>
        <v>0</v>
      </c>
      <c r="E923" s="131">
        <f>PAS!D722</f>
        <v>0</v>
      </c>
      <c r="F923" s="131">
        <f>PAS!E722</f>
        <v>0</v>
      </c>
      <c r="G923" s="131">
        <f>PAS!F722</f>
        <v>0</v>
      </c>
      <c r="H923" s="131">
        <f>PAS!G722</f>
        <v>0</v>
      </c>
      <c r="I923" s="131">
        <f>PAS!H722</f>
        <v>0</v>
      </c>
      <c r="J923" s="131">
        <f>PAS!I722</f>
        <v>0</v>
      </c>
      <c r="K923" s="131">
        <f>PAS!J722</f>
        <v>0</v>
      </c>
      <c r="L923" s="131">
        <f>PAS!K722</f>
        <v>0</v>
      </c>
      <c r="M923" s="131">
        <f>PAS!L722</f>
        <v>0</v>
      </c>
    </row>
    <row r="924" spans="2:13" ht="14.25" hidden="1">
      <c r="B924" s="131">
        <f>PAS!A723</f>
        <v>0</v>
      </c>
      <c r="C924" s="131">
        <f>PAS!B723</f>
        <v>0</v>
      </c>
      <c r="D924" s="131">
        <f>PAS!C723</f>
        <v>0</v>
      </c>
      <c r="E924" s="131">
        <f>PAS!D723</f>
        <v>0</v>
      </c>
      <c r="F924" s="131">
        <f>PAS!E723</f>
        <v>0</v>
      </c>
      <c r="G924" s="131">
        <f>PAS!F723</f>
        <v>0</v>
      </c>
      <c r="H924" s="131">
        <f>PAS!G723</f>
        <v>0</v>
      </c>
      <c r="I924" s="131">
        <f>PAS!H723</f>
        <v>0</v>
      </c>
      <c r="J924" s="131">
        <f>PAS!I723</f>
        <v>0</v>
      </c>
      <c r="K924" s="131">
        <f>PAS!J723</f>
        <v>0</v>
      </c>
      <c r="L924" s="131">
        <f>PAS!K723</f>
        <v>0</v>
      </c>
      <c r="M924" s="131">
        <f>PAS!L723</f>
        <v>0</v>
      </c>
    </row>
    <row r="925" spans="2:13" ht="14.25" hidden="1">
      <c r="B925" s="131">
        <f>PAS!A724</f>
        <v>0</v>
      </c>
      <c r="C925" s="131">
        <f>PAS!B724</f>
        <v>0</v>
      </c>
      <c r="D925" s="131">
        <f>PAS!C724</f>
        <v>0</v>
      </c>
      <c r="E925" s="131">
        <f>PAS!D724</f>
        <v>0</v>
      </c>
      <c r="F925" s="131">
        <f>PAS!E724</f>
        <v>0</v>
      </c>
      <c r="G925" s="131">
        <f>PAS!F724</f>
        <v>0</v>
      </c>
      <c r="H925" s="131">
        <f>PAS!G724</f>
        <v>0</v>
      </c>
      <c r="I925" s="131">
        <f>PAS!H724</f>
        <v>0</v>
      </c>
      <c r="J925" s="131">
        <f>PAS!I724</f>
        <v>0</v>
      </c>
      <c r="K925" s="131">
        <f>PAS!J724</f>
        <v>0</v>
      </c>
      <c r="L925" s="131">
        <f>PAS!K724</f>
        <v>0</v>
      </c>
      <c r="M925" s="131">
        <f>PAS!L724</f>
        <v>0</v>
      </c>
    </row>
    <row r="926" spans="2:13" ht="14.25" hidden="1">
      <c r="B926" s="131">
        <f>PAS!A725</f>
        <v>0</v>
      </c>
      <c r="C926" s="131">
        <f>PAS!B725</f>
        <v>0</v>
      </c>
      <c r="D926" s="131">
        <f>PAS!C725</f>
        <v>0</v>
      </c>
      <c r="E926" s="131">
        <f>PAS!D725</f>
        <v>0</v>
      </c>
      <c r="F926" s="131">
        <f>PAS!E725</f>
        <v>0</v>
      </c>
      <c r="G926" s="131">
        <f>PAS!F725</f>
        <v>0</v>
      </c>
      <c r="H926" s="131">
        <f>PAS!G725</f>
        <v>0</v>
      </c>
      <c r="I926" s="131">
        <f>PAS!H725</f>
        <v>0</v>
      </c>
      <c r="J926" s="131">
        <f>PAS!I725</f>
        <v>0</v>
      </c>
      <c r="K926" s="131">
        <f>PAS!J725</f>
        <v>0</v>
      </c>
      <c r="L926" s="131">
        <f>PAS!K725</f>
        <v>0</v>
      </c>
      <c r="M926" s="131">
        <f>PAS!L725</f>
        <v>0</v>
      </c>
    </row>
    <row r="927" spans="2:13" ht="14.25" hidden="1">
      <c r="B927" s="131">
        <f>PAS!A726</f>
        <v>0</v>
      </c>
      <c r="C927" s="131">
        <f>PAS!B726</f>
        <v>0</v>
      </c>
      <c r="D927" s="131">
        <f>PAS!C726</f>
        <v>0</v>
      </c>
      <c r="E927" s="131">
        <f>PAS!D726</f>
        <v>0</v>
      </c>
      <c r="F927" s="131">
        <f>PAS!E726</f>
        <v>0</v>
      </c>
      <c r="G927" s="131">
        <f>PAS!F726</f>
        <v>0</v>
      </c>
      <c r="H927" s="131">
        <f>PAS!G726</f>
        <v>0</v>
      </c>
      <c r="I927" s="131">
        <f>PAS!H726</f>
        <v>0</v>
      </c>
      <c r="J927" s="131">
        <f>PAS!I726</f>
        <v>0</v>
      </c>
      <c r="K927" s="131">
        <f>PAS!J726</f>
        <v>0</v>
      </c>
      <c r="L927" s="131">
        <f>PAS!K726</f>
        <v>0</v>
      </c>
      <c r="M927" s="131">
        <f>PAS!L726</f>
        <v>0</v>
      </c>
    </row>
    <row r="928" spans="2:13" ht="14.25" hidden="1">
      <c r="B928" s="131">
        <f>PAS!A727</f>
        <v>0</v>
      </c>
      <c r="C928" s="131">
        <f>PAS!B727</f>
        <v>0</v>
      </c>
      <c r="D928" s="131">
        <f>PAS!C727</f>
        <v>0</v>
      </c>
      <c r="E928" s="131">
        <f>PAS!D727</f>
        <v>0</v>
      </c>
      <c r="F928" s="131">
        <f>PAS!E727</f>
        <v>0</v>
      </c>
      <c r="G928" s="131">
        <f>PAS!F727</f>
        <v>0</v>
      </c>
      <c r="H928" s="131">
        <f>PAS!G727</f>
        <v>0</v>
      </c>
      <c r="I928" s="131">
        <f>PAS!H727</f>
        <v>0</v>
      </c>
      <c r="J928" s="131">
        <f>PAS!I727</f>
        <v>0</v>
      </c>
      <c r="K928" s="131">
        <f>PAS!J727</f>
        <v>0</v>
      </c>
      <c r="L928" s="131">
        <f>PAS!K727</f>
        <v>0</v>
      </c>
      <c r="M928" s="131">
        <f>PAS!L727</f>
        <v>0</v>
      </c>
    </row>
    <row r="929" spans="2:13" ht="14.25" hidden="1">
      <c r="B929" s="131">
        <f>PAS!A728</f>
        <v>0</v>
      </c>
      <c r="C929" s="131">
        <f>PAS!B728</f>
        <v>0</v>
      </c>
      <c r="D929" s="131">
        <f>PAS!C728</f>
        <v>0</v>
      </c>
      <c r="E929" s="131">
        <f>PAS!D728</f>
        <v>0</v>
      </c>
      <c r="F929" s="131">
        <f>PAS!E728</f>
        <v>0</v>
      </c>
      <c r="G929" s="131">
        <f>PAS!F728</f>
        <v>0</v>
      </c>
      <c r="H929" s="131">
        <f>PAS!G728</f>
        <v>0</v>
      </c>
      <c r="I929" s="131">
        <f>PAS!H728</f>
        <v>0</v>
      </c>
      <c r="J929" s="131">
        <f>PAS!I728</f>
        <v>0</v>
      </c>
      <c r="K929" s="131">
        <f>PAS!J728</f>
        <v>0</v>
      </c>
      <c r="L929" s="131">
        <f>PAS!K728</f>
        <v>0</v>
      </c>
      <c r="M929" s="131">
        <f>PAS!L728</f>
        <v>0</v>
      </c>
    </row>
    <row r="930" spans="2:13" ht="14.25" hidden="1">
      <c r="B930" s="131">
        <f>PAS!A729</f>
        <v>0</v>
      </c>
      <c r="C930" s="131">
        <f>PAS!B729</f>
        <v>0</v>
      </c>
      <c r="D930" s="131">
        <f>PAS!C729</f>
        <v>0</v>
      </c>
      <c r="E930" s="131">
        <f>PAS!D729</f>
        <v>0</v>
      </c>
      <c r="F930" s="131">
        <f>PAS!E729</f>
        <v>0</v>
      </c>
      <c r="G930" s="131">
        <f>PAS!F729</f>
        <v>0</v>
      </c>
      <c r="H930" s="131">
        <f>PAS!G729</f>
        <v>0</v>
      </c>
      <c r="I930" s="131">
        <f>PAS!H729</f>
        <v>0</v>
      </c>
      <c r="J930" s="131">
        <f>PAS!I729</f>
        <v>0</v>
      </c>
      <c r="K930" s="131">
        <f>PAS!J729</f>
        <v>0</v>
      </c>
      <c r="L930" s="131">
        <f>PAS!K729</f>
        <v>0</v>
      </c>
      <c r="M930" s="131">
        <f>PAS!L729</f>
        <v>0</v>
      </c>
    </row>
    <row r="931" spans="2:13" ht="14.25" hidden="1">
      <c r="B931" s="131">
        <f>PAS!A730</f>
        <v>0</v>
      </c>
      <c r="C931" s="131">
        <f>PAS!B730</f>
        <v>0</v>
      </c>
      <c r="D931" s="131">
        <f>PAS!C730</f>
        <v>0</v>
      </c>
      <c r="E931" s="131">
        <f>PAS!D730</f>
        <v>0</v>
      </c>
      <c r="F931" s="131">
        <f>PAS!E730</f>
        <v>0</v>
      </c>
      <c r="G931" s="131">
        <f>PAS!F730</f>
        <v>0</v>
      </c>
      <c r="H931" s="131">
        <f>PAS!G730</f>
        <v>0</v>
      </c>
      <c r="I931" s="131">
        <f>PAS!H730</f>
        <v>0</v>
      </c>
      <c r="J931" s="131">
        <f>PAS!I730</f>
        <v>0</v>
      </c>
      <c r="K931" s="131">
        <f>PAS!J730</f>
        <v>0</v>
      </c>
      <c r="L931" s="131">
        <f>PAS!K730</f>
        <v>0</v>
      </c>
      <c r="M931" s="131">
        <f>PAS!L730</f>
        <v>0</v>
      </c>
    </row>
    <row r="932" spans="2:13" ht="14.25" hidden="1">
      <c r="B932" s="131">
        <f>PAS!A731</f>
        <v>0</v>
      </c>
      <c r="C932" s="131">
        <f>PAS!B731</f>
        <v>0</v>
      </c>
      <c r="D932" s="131">
        <f>PAS!C731</f>
        <v>0</v>
      </c>
      <c r="E932" s="131">
        <f>PAS!D731</f>
        <v>0</v>
      </c>
      <c r="F932" s="131">
        <f>PAS!E731</f>
        <v>0</v>
      </c>
      <c r="G932" s="131">
        <f>PAS!F731</f>
        <v>0</v>
      </c>
      <c r="H932" s="131">
        <f>PAS!G731</f>
        <v>0</v>
      </c>
      <c r="I932" s="131">
        <f>PAS!H731</f>
        <v>0</v>
      </c>
      <c r="J932" s="131">
        <f>PAS!I731</f>
        <v>0</v>
      </c>
      <c r="K932" s="131">
        <f>PAS!J731</f>
        <v>0</v>
      </c>
      <c r="L932" s="131">
        <f>PAS!K731</f>
        <v>0</v>
      </c>
      <c r="M932" s="131">
        <f>PAS!L731</f>
        <v>0</v>
      </c>
    </row>
    <row r="933" spans="2:13" ht="14.25" hidden="1">
      <c r="B933" s="131">
        <f>PAS!A732</f>
        <v>0</v>
      </c>
      <c r="C933" s="131">
        <f>PAS!B732</f>
        <v>0</v>
      </c>
      <c r="D933" s="131">
        <f>PAS!C732</f>
        <v>0</v>
      </c>
      <c r="E933" s="131">
        <f>PAS!D732</f>
        <v>0</v>
      </c>
      <c r="F933" s="131">
        <f>PAS!E732</f>
        <v>0</v>
      </c>
      <c r="G933" s="131">
        <f>PAS!F732</f>
        <v>0</v>
      </c>
      <c r="H933" s="131">
        <f>PAS!G732</f>
        <v>0</v>
      </c>
      <c r="I933" s="131">
        <f>PAS!H732</f>
        <v>0</v>
      </c>
      <c r="J933" s="131">
        <f>PAS!I732</f>
        <v>0</v>
      </c>
      <c r="K933" s="131">
        <f>PAS!J732</f>
        <v>0</v>
      </c>
      <c r="L933" s="131">
        <f>PAS!K732</f>
        <v>0</v>
      </c>
      <c r="M933" s="131">
        <f>PAS!L732</f>
        <v>0</v>
      </c>
    </row>
    <row r="934" spans="2:13" ht="14.25" hidden="1">
      <c r="B934" s="131">
        <f>PAS!A733</f>
        <v>0</v>
      </c>
      <c r="C934" s="131">
        <f>PAS!B733</f>
        <v>0</v>
      </c>
      <c r="D934" s="131">
        <f>PAS!C733</f>
        <v>0</v>
      </c>
      <c r="E934" s="131">
        <f>PAS!D733</f>
        <v>0</v>
      </c>
      <c r="F934" s="131">
        <f>PAS!E733</f>
        <v>0</v>
      </c>
      <c r="G934" s="131">
        <f>PAS!F733</f>
        <v>0</v>
      </c>
      <c r="H934" s="131">
        <f>PAS!G733</f>
        <v>0</v>
      </c>
      <c r="I934" s="131">
        <f>PAS!H733</f>
        <v>0</v>
      </c>
      <c r="J934" s="131">
        <f>PAS!I733</f>
        <v>0</v>
      </c>
      <c r="K934" s="131">
        <f>PAS!J733</f>
        <v>0</v>
      </c>
      <c r="L934" s="131">
        <f>PAS!K733</f>
        <v>0</v>
      </c>
      <c r="M934" s="131">
        <f>PAS!L733</f>
        <v>0</v>
      </c>
    </row>
    <row r="935" spans="2:13" ht="14.25" hidden="1">
      <c r="B935" s="131">
        <f>PAS!A734</f>
        <v>0</v>
      </c>
      <c r="C935" s="131">
        <f>PAS!B734</f>
        <v>0</v>
      </c>
      <c r="D935" s="131">
        <f>PAS!C734</f>
        <v>0</v>
      </c>
      <c r="E935" s="131">
        <f>PAS!D734</f>
        <v>0</v>
      </c>
      <c r="F935" s="131">
        <f>PAS!E734</f>
        <v>0</v>
      </c>
      <c r="G935" s="131">
        <f>PAS!F734</f>
        <v>0</v>
      </c>
      <c r="H935" s="131">
        <f>PAS!G734</f>
        <v>0</v>
      </c>
      <c r="I935" s="131">
        <f>PAS!H734</f>
        <v>0</v>
      </c>
      <c r="J935" s="131">
        <f>PAS!I734</f>
        <v>0</v>
      </c>
      <c r="K935" s="131">
        <f>PAS!J734</f>
        <v>0</v>
      </c>
      <c r="L935" s="131">
        <f>PAS!K734</f>
        <v>0</v>
      </c>
      <c r="M935" s="131">
        <f>PAS!L734</f>
        <v>0</v>
      </c>
    </row>
    <row r="936" spans="2:13" ht="14.25" hidden="1">
      <c r="B936" s="131">
        <f>PAS!A735</f>
        <v>0</v>
      </c>
      <c r="C936" s="131">
        <f>PAS!B735</f>
        <v>0</v>
      </c>
      <c r="D936" s="131">
        <f>PAS!C735</f>
        <v>0</v>
      </c>
      <c r="E936" s="131">
        <f>PAS!D735</f>
        <v>0</v>
      </c>
      <c r="F936" s="131">
        <f>PAS!E735</f>
        <v>0</v>
      </c>
      <c r="G936" s="131">
        <f>PAS!F735</f>
        <v>0</v>
      </c>
      <c r="H936" s="131">
        <f>PAS!G735</f>
        <v>0</v>
      </c>
      <c r="I936" s="131">
        <f>PAS!H735</f>
        <v>0</v>
      </c>
      <c r="J936" s="131">
        <f>PAS!I735</f>
        <v>0</v>
      </c>
      <c r="K936" s="131">
        <f>PAS!J735</f>
        <v>0</v>
      </c>
      <c r="L936" s="131">
        <f>PAS!K735</f>
        <v>0</v>
      </c>
      <c r="M936" s="131">
        <f>PAS!L735</f>
        <v>0</v>
      </c>
    </row>
    <row r="937" spans="2:13" ht="14.25" hidden="1">
      <c r="B937" s="131">
        <f>PAS!A736</f>
        <v>0</v>
      </c>
      <c r="C937" s="131">
        <f>PAS!B736</f>
        <v>0</v>
      </c>
      <c r="D937" s="131">
        <f>PAS!C736</f>
        <v>0</v>
      </c>
      <c r="E937" s="131">
        <f>PAS!D736</f>
        <v>0</v>
      </c>
      <c r="F937" s="131">
        <f>PAS!E736</f>
        <v>0</v>
      </c>
      <c r="G937" s="131">
        <f>PAS!F736</f>
        <v>0</v>
      </c>
      <c r="H937" s="131">
        <f>PAS!G736</f>
        <v>0</v>
      </c>
      <c r="I937" s="131">
        <f>PAS!H736</f>
        <v>0</v>
      </c>
      <c r="J937" s="131">
        <f>PAS!I736</f>
        <v>0</v>
      </c>
      <c r="K937" s="131">
        <f>PAS!J736</f>
        <v>0</v>
      </c>
      <c r="L937" s="131">
        <f>PAS!K736</f>
        <v>0</v>
      </c>
      <c r="M937" s="131">
        <f>PAS!L736</f>
        <v>0</v>
      </c>
    </row>
    <row r="938" spans="2:13" ht="14.25" hidden="1">
      <c r="B938" s="131">
        <f>PAS!A737</f>
        <v>0</v>
      </c>
      <c r="C938" s="131">
        <f>PAS!B737</f>
        <v>0</v>
      </c>
      <c r="D938" s="131">
        <f>PAS!C737</f>
        <v>0</v>
      </c>
      <c r="E938" s="131">
        <f>PAS!D737</f>
        <v>0</v>
      </c>
      <c r="F938" s="131">
        <f>PAS!E737</f>
        <v>0</v>
      </c>
      <c r="G938" s="131">
        <f>PAS!F737</f>
        <v>0</v>
      </c>
      <c r="H938" s="131">
        <f>PAS!G737</f>
        <v>0</v>
      </c>
      <c r="I938" s="131">
        <f>PAS!H737</f>
        <v>0</v>
      </c>
      <c r="J938" s="131">
        <f>PAS!I737</f>
        <v>0</v>
      </c>
      <c r="K938" s="131">
        <f>PAS!J737</f>
        <v>0</v>
      </c>
      <c r="L938" s="131">
        <f>PAS!K737</f>
        <v>0</v>
      </c>
      <c r="M938" s="131">
        <f>PAS!L737</f>
        <v>0</v>
      </c>
    </row>
    <row r="939" spans="2:13" ht="14.25" hidden="1">
      <c r="B939" s="131">
        <f>PAS!A738</f>
        <v>0</v>
      </c>
      <c r="C939" s="131">
        <f>PAS!B738</f>
        <v>0</v>
      </c>
      <c r="D939" s="131">
        <f>PAS!C738</f>
        <v>0</v>
      </c>
      <c r="E939" s="131">
        <f>PAS!D738</f>
        <v>0</v>
      </c>
      <c r="F939" s="131">
        <f>PAS!E738</f>
        <v>0</v>
      </c>
      <c r="G939" s="131">
        <f>PAS!F738</f>
        <v>0</v>
      </c>
      <c r="H939" s="131">
        <f>PAS!G738</f>
        <v>0</v>
      </c>
      <c r="I939" s="131">
        <f>PAS!H738</f>
        <v>0</v>
      </c>
      <c r="J939" s="131">
        <f>PAS!I738</f>
        <v>0</v>
      </c>
      <c r="K939" s="131">
        <f>PAS!J738</f>
        <v>0</v>
      </c>
      <c r="L939" s="131">
        <f>PAS!K738</f>
        <v>0</v>
      </c>
      <c r="M939" s="131">
        <f>PAS!L738</f>
        <v>0</v>
      </c>
    </row>
    <row r="940" spans="2:13" ht="14.25" hidden="1">
      <c r="B940" s="131">
        <f>PAS!A739</f>
        <v>0</v>
      </c>
      <c r="C940" s="131">
        <f>PAS!B739</f>
        <v>0</v>
      </c>
      <c r="D940" s="131">
        <f>PAS!C739</f>
        <v>0</v>
      </c>
      <c r="E940" s="131">
        <f>PAS!D739</f>
        <v>0</v>
      </c>
      <c r="F940" s="131">
        <f>PAS!E739</f>
        <v>0</v>
      </c>
      <c r="G940" s="131">
        <f>PAS!F739</f>
        <v>0</v>
      </c>
      <c r="H940" s="131">
        <f>PAS!G739</f>
        <v>0</v>
      </c>
      <c r="I940" s="131">
        <f>PAS!H739</f>
        <v>0</v>
      </c>
      <c r="J940" s="131">
        <f>PAS!I739</f>
        <v>0</v>
      </c>
      <c r="K940" s="131">
        <f>PAS!J739</f>
        <v>0</v>
      </c>
      <c r="L940" s="131">
        <f>PAS!K739</f>
        <v>0</v>
      </c>
      <c r="M940" s="131">
        <f>PAS!L739</f>
        <v>0</v>
      </c>
    </row>
    <row r="941" spans="2:13" ht="14.25" hidden="1">
      <c r="B941" s="131">
        <f>PAS!A740</f>
        <v>0</v>
      </c>
      <c r="C941" s="131">
        <f>PAS!B740</f>
        <v>0</v>
      </c>
      <c r="D941" s="131">
        <f>PAS!C740</f>
        <v>0</v>
      </c>
      <c r="E941" s="131">
        <f>PAS!D740</f>
        <v>0</v>
      </c>
      <c r="F941" s="131">
        <f>PAS!E740</f>
        <v>0</v>
      </c>
      <c r="G941" s="131">
        <f>PAS!F740</f>
        <v>0</v>
      </c>
      <c r="H941" s="131">
        <f>PAS!G740</f>
        <v>0</v>
      </c>
      <c r="I941" s="131">
        <f>PAS!H740</f>
        <v>0</v>
      </c>
      <c r="J941" s="131">
        <f>PAS!I740</f>
        <v>0</v>
      </c>
      <c r="K941" s="131">
        <f>PAS!J740</f>
        <v>0</v>
      </c>
      <c r="L941" s="131">
        <f>PAS!K740</f>
        <v>0</v>
      </c>
      <c r="M941" s="131">
        <f>PAS!L740</f>
        <v>0</v>
      </c>
    </row>
    <row r="942" spans="2:13" ht="14.25" hidden="1">
      <c r="B942" s="131">
        <f>PAS!A741</f>
        <v>0</v>
      </c>
      <c r="C942" s="131">
        <f>PAS!B741</f>
        <v>0</v>
      </c>
      <c r="D942" s="131">
        <f>PAS!C741</f>
        <v>0</v>
      </c>
      <c r="E942" s="131">
        <f>PAS!D741</f>
        <v>0</v>
      </c>
      <c r="F942" s="131">
        <f>PAS!E741</f>
        <v>0</v>
      </c>
      <c r="G942" s="131">
        <f>PAS!F741</f>
        <v>0</v>
      </c>
      <c r="H942" s="131">
        <f>PAS!G741</f>
        <v>0</v>
      </c>
      <c r="I942" s="131">
        <f>PAS!H741</f>
        <v>0</v>
      </c>
      <c r="J942" s="131">
        <f>PAS!I741</f>
        <v>0</v>
      </c>
      <c r="K942" s="131">
        <f>PAS!J741</f>
        <v>0</v>
      </c>
      <c r="L942" s="131">
        <f>PAS!K741</f>
        <v>0</v>
      </c>
      <c r="M942" s="131">
        <f>PAS!L741</f>
        <v>0</v>
      </c>
    </row>
    <row r="943" spans="2:13" ht="14.25" hidden="1">
      <c r="B943" s="131">
        <f>PAS!A742</f>
        <v>0</v>
      </c>
      <c r="C943" s="131">
        <f>PAS!B742</f>
        <v>0</v>
      </c>
      <c r="D943" s="131">
        <f>PAS!C742</f>
        <v>0</v>
      </c>
      <c r="E943" s="131">
        <f>PAS!D742</f>
        <v>0</v>
      </c>
      <c r="F943" s="131">
        <f>PAS!E742</f>
        <v>0</v>
      </c>
      <c r="G943" s="131">
        <f>PAS!F742</f>
        <v>0</v>
      </c>
      <c r="H943" s="131">
        <f>PAS!G742</f>
        <v>0</v>
      </c>
      <c r="I943" s="131">
        <f>PAS!H742</f>
        <v>0</v>
      </c>
      <c r="J943" s="131">
        <f>PAS!I742</f>
        <v>0</v>
      </c>
      <c r="K943" s="131">
        <f>PAS!J742</f>
        <v>0</v>
      </c>
      <c r="L943" s="131">
        <f>PAS!K742</f>
        <v>0</v>
      </c>
      <c r="M943" s="131">
        <f>PAS!L742</f>
        <v>0</v>
      </c>
    </row>
    <row r="944" spans="2:13" ht="14.25" hidden="1">
      <c r="B944" s="131">
        <f>PAS!A743</f>
        <v>0</v>
      </c>
      <c r="C944" s="131">
        <f>PAS!B743</f>
        <v>0</v>
      </c>
      <c r="D944" s="131">
        <f>PAS!C743</f>
        <v>0</v>
      </c>
      <c r="E944" s="131">
        <f>PAS!D743</f>
        <v>0</v>
      </c>
      <c r="F944" s="131">
        <f>PAS!E743</f>
        <v>0</v>
      </c>
      <c r="G944" s="131">
        <f>PAS!F743</f>
        <v>0</v>
      </c>
      <c r="H944" s="131">
        <f>PAS!G743</f>
        <v>0</v>
      </c>
      <c r="I944" s="131">
        <f>PAS!H743</f>
        <v>0</v>
      </c>
      <c r="J944" s="131">
        <f>PAS!I743</f>
        <v>0</v>
      </c>
      <c r="K944" s="131">
        <f>PAS!J743</f>
        <v>0</v>
      </c>
      <c r="L944" s="131">
        <f>PAS!K743</f>
        <v>0</v>
      </c>
      <c r="M944" s="131">
        <f>PAS!L743</f>
        <v>0</v>
      </c>
    </row>
    <row r="945" spans="2:13" ht="14.25" hidden="1">
      <c r="B945" s="131">
        <f>PAS!A744</f>
        <v>0</v>
      </c>
      <c r="C945" s="131">
        <f>PAS!B744</f>
        <v>0</v>
      </c>
      <c r="D945" s="131">
        <f>PAS!C744</f>
        <v>0</v>
      </c>
      <c r="E945" s="131">
        <f>PAS!D744</f>
        <v>0</v>
      </c>
      <c r="F945" s="131">
        <f>PAS!E744</f>
        <v>0</v>
      </c>
      <c r="G945" s="131">
        <f>PAS!F744</f>
        <v>0</v>
      </c>
      <c r="H945" s="131">
        <f>PAS!G744</f>
        <v>0</v>
      </c>
      <c r="I945" s="131">
        <f>PAS!H744</f>
        <v>0</v>
      </c>
      <c r="J945" s="131">
        <f>PAS!I744</f>
        <v>0</v>
      </c>
      <c r="K945" s="131">
        <f>PAS!J744</f>
        <v>0</v>
      </c>
      <c r="L945" s="131">
        <f>PAS!K744</f>
        <v>0</v>
      </c>
      <c r="M945" s="131">
        <f>PAS!L744</f>
        <v>0</v>
      </c>
    </row>
    <row r="946" spans="2:13" ht="14.25" hidden="1">
      <c r="B946" s="131">
        <f>PAS!A745</f>
        <v>0</v>
      </c>
      <c r="C946" s="131">
        <f>PAS!B745</f>
        <v>0</v>
      </c>
      <c r="D946" s="131">
        <f>PAS!C745</f>
        <v>0</v>
      </c>
      <c r="E946" s="131">
        <f>PAS!D745</f>
        <v>0</v>
      </c>
      <c r="F946" s="131">
        <f>PAS!E745</f>
        <v>0</v>
      </c>
      <c r="G946" s="131">
        <f>PAS!F745</f>
        <v>0</v>
      </c>
      <c r="H946" s="131">
        <f>PAS!G745</f>
        <v>0</v>
      </c>
      <c r="I946" s="131">
        <f>PAS!H745</f>
        <v>0</v>
      </c>
      <c r="J946" s="131">
        <f>PAS!I745</f>
        <v>0</v>
      </c>
      <c r="K946" s="131">
        <f>PAS!J745</f>
        <v>0</v>
      </c>
      <c r="L946" s="131">
        <f>PAS!K745</f>
        <v>0</v>
      </c>
      <c r="M946" s="131">
        <f>PAS!L745</f>
        <v>0</v>
      </c>
    </row>
    <row r="947" spans="2:13" ht="14.25" hidden="1">
      <c r="B947" s="131">
        <f>PAS!A746</f>
        <v>0</v>
      </c>
      <c r="C947" s="131">
        <f>PAS!B746</f>
        <v>0</v>
      </c>
      <c r="D947" s="131">
        <f>PAS!C746</f>
        <v>0</v>
      </c>
      <c r="E947" s="131">
        <f>PAS!D746</f>
        <v>0</v>
      </c>
      <c r="F947" s="131">
        <f>PAS!E746</f>
        <v>0</v>
      </c>
      <c r="G947" s="131">
        <f>PAS!F746</f>
        <v>0</v>
      </c>
      <c r="H947" s="131">
        <f>PAS!G746</f>
        <v>0</v>
      </c>
      <c r="I947" s="131">
        <f>PAS!H746</f>
        <v>0</v>
      </c>
      <c r="J947" s="131">
        <f>PAS!I746</f>
        <v>0</v>
      </c>
      <c r="K947" s="131">
        <f>PAS!J746</f>
        <v>0</v>
      </c>
      <c r="L947" s="131">
        <f>PAS!K746</f>
        <v>0</v>
      </c>
      <c r="M947" s="131">
        <f>PAS!L746</f>
        <v>0</v>
      </c>
    </row>
    <row r="948" spans="2:13" ht="14.25" hidden="1">
      <c r="B948" s="131">
        <f>PAS!A747</f>
        <v>0</v>
      </c>
      <c r="C948" s="131">
        <f>PAS!B747</f>
        <v>0</v>
      </c>
      <c r="D948" s="131">
        <f>PAS!C747</f>
        <v>0</v>
      </c>
      <c r="E948" s="131">
        <f>PAS!D747</f>
        <v>0</v>
      </c>
      <c r="F948" s="131">
        <f>PAS!E747</f>
        <v>0</v>
      </c>
      <c r="G948" s="131">
        <f>PAS!F747</f>
        <v>0</v>
      </c>
      <c r="H948" s="131">
        <f>PAS!G747</f>
        <v>0</v>
      </c>
      <c r="I948" s="131">
        <f>PAS!H747</f>
        <v>0</v>
      </c>
      <c r="J948" s="131">
        <f>PAS!I747</f>
        <v>0</v>
      </c>
      <c r="K948" s="131">
        <f>PAS!J747</f>
        <v>0</v>
      </c>
      <c r="L948" s="131">
        <f>PAS!K747</f>
        <v>0</v>
      </c>
      <c r="M948" s="131">
        <f>PAS!L747</f>
        <v>0</v>
      </c>
    </row>
    <row r="949" spans="2:13" ht="14.25" hidden="1">
      <c r="B949" s="131">
        <f>PAS!A748</f>
        <v>0</v>
      </c>
      <c r="C949" s="131">
        <f>PAS!B748</f>
        <v>0</v>
      </c>
      <c r="D949" s="131">
        <f>PAS!C748</f>
        <v>0</v>
      </c>
      <c r="E949" s="131">
        <f>PAS!D748</f>
        <v>0</v>
      </c>
      <c r="F949" s="131">
        <f>PAS!E748</f>
        <v>0</v>
      </c>
      <c r="G949" s="131">
        <f>PAS!F748</f>
        <v>0</v>
      </c>
      <c r="H949" s="131">
        <f>PAS!G748</f>
        <v>0</v>
      </c>
      <c r="I949" s="131">
        <f>PAS!H748</f>
        <v>0</v>
      </c>
      <c r="J949" s="131">
        <f>PAS!I748</f>
        <v>0</v>
      </c>
      <c r="K949" s="131">
        <f>PAS!J748</f>
        <v>0</v>
      </c>
      <c r="L949" s="131">
        <f>PAS!K748</f>
        <v>0</v>
      </c>
      <c r="M949" s="131">
        <f>PAS!L748</f>
        <v>0</v>
      </c>
    </row>
    <row r="950" spans="2:13" ht="14.25" hidden="1">
      <c r="B950" s="131">
        <f>PAS!A749</f>
        <v>0</v>
      </c>
      <c r="C950" s="131">
        <f>PAS!B749</f>
        <v>0</v>
      </c>
      <c r="D950" s="131">
        <f>PAS!C749</f>
        <v>0</v>
      </c>
      <c r="E950" s="131">
        <f>PAS!D749</f>
        <v>0</v>
      </c>
      <c r="F950" s="131">
        <f>PAS!E749</f>
        <v>0</v>
      </c>
      <c r="G950" s="131">
        <f>PAS!F749</f>
        <v>0</v>
      </c>
      <c r="H950" s="131">
        <f>PAS!G749</f>
        <v>0</v>
      </c>
      <c r="I950" s="131">
        <f>PAS!H749</f>
        <v>0</v>
      </c>
      <c r="J950" s="131">
        <f>PAS!I749</f>
        <v>0</v>
      </c>
      <c r="K950" s="131">
        <f>PAS!J749</f>
        <v>0</v>
      </c>
      <c r="L950" s="131">
        <f>PAS!K749</f>
        <v>0</v>
      </c>
      <c r="M950" s="131">
        <f>PAS!L749</f>
        <v>0</v>
      </c>
    </row>
    <row r="951" spans="2:13" ht="14.25" hidden="1">
      <c r="B951" s="131">
        <f>PAS!A750</f>
        <v>0</v>
      </c>
      <c r="C951" s="131">
        <f>PAS!B750</f>
        <v>0</v>
      </c>
      <c r="D951" s="131">
        <f>PAS!C750</f>
        <v>0</v>
      </c>
      <c r="E951" s="131">
        <f>PAS!D750</f>
        <v>0</v>
      </c>
      <c r="F951" s="131">
        <f>PAS!E750</f>
        <v>0</v>
      </c>
      <c r="G951" s="131">
        <f>PAS!F750</f>
        <v>0</v>
      </c>
      <c r="H951" s="131">
        <f>PAS!G750</f>
        <v>0</v>
      </c>
      <c r="I951" s="131">
        <f>PAS!H750</f>
        <v>0</v>
      </c>
      <c r="J951" s="131">
        <f>PAS!I750</f>
        <v>0</v>
      </c>
      <c r="K951" s="131">
        <f>PAS!J750</f>
        <v>0</v>
      </c>
      <c r="L951" s="131">
        <f>PAS!K750</f>
        <v>0</v>
      </c>
      <c r="M951" s="131">
        <f>PAS!L750</f>
        <v>0</v>
      </c>
    </row>
    <row r="952" spans="2:13" ht="14.25" hidden="1">
      <c r="B952" s="131">
        <f>PAS!A751</f>
        <v>0</v>
      </c>
      <c r="C952" s="131">
        <f>PAS!B751</f>
        <v>0</v>
      </c>
      <c r="D952" s="131">
        <f>PAS!C751</f>
        <v>0</v>
      </c>
      <c r="E952" s="131">
        <f>PAS!D751</f>
        <v>0</v>
      </c>
      <c r="F952" s="131">
        <f>PAS!E751</f>
        <v>0</v>
      </c>
      <c r="G952" s="131">
        <f>PAS!F751</f>
        <v>0</v>
      </c>
      <c r="H952" s="131">
        <f>PAS!G751</f>
        <v>0</v>
      </c>
      <c r="I952" s="131">
        <f>PAS!H751</f>
        <v>0</v>
      </c>
      <c r="J952" s="131">
        <f>PAS!I751</f>
        <v>0</v>
      </c>
      <c r="K952" s="131">
        <f>PAS!J751</f>
        <v>0</v>
      </c>
      <c r="L952" s="131">
        <f>PAS!K751</f>
        <v>0</v>
      </c>
      <c r="M952" s="131">
        <f>PAS!L751</f>
        <v>0</v>
      </c>
    </row>
    <row r="953" spans="2:13" ht="14.25" hidden="1">
      <c r="B953" s="131">
        <f>PAS!A752</f>
        <v>0</v>
      </c>
      <c r="C953" s="131">
        <f>PAS!B752</f>
        <v>0</v>
      </c>
      <c r="D953" s="131">
        <f>PAS!C752</f>
        <v>0</v>
      </c>
      <c r="E953" s="131">
        <f>PAS!D752</f>
        <v>0</v>
      </c>
      <c r="F953" s="131">
        <f>PAS!E752</f>
        <v>0</v>
      </c>
      <c r="G953" s="131">
        <f>PAS!F752</f>
        <v>0</v>
      </c>
      <c r="H953" s="131">
        <f>PAS!G752</f>
        <v>0</v>
      </c>
      <c r="I953" s="131">
        <f>PAS!H752</f>
        <v>0</v>
      </c>
      <c r="J953" s="131">
        <f>PAS!I752</f>
        <v>0</v>
      </c>
      <c r="K953" s="131">
        <f>PAS!J752</f>
        <v>0</v>
      </c>
      <c r="L953" s="131">
        <f>PAS!K752</f>
        <v>0</v>
      </c>
      <c r="M953" s="131">
        <f>PAS!L752</f>
        <v>0</v>
      </c>
    </row>
    <row r="954" spans="2:13" ht="14.25" hidden="1">
      <c r="B954" s="131">
        <f>PAS!A753</f>
        <v>0</v>
      </c>
      <c r="C954" s="131">
        <f>PAS!B753</f>
        <v>0</v>
      </c>
      <c r="D954" s="131">
        <f>PAS!C753</f>
        <v>0</v>
      </c>
      <c r="E954" s="131">
        <f>PAS!D753</f>
        <v>0</v>
      </c>
      <c r="F954" s="131">
        <f>PAS!E753</f>
        <v>0</v>
      </c>
      <c r="G954" s="131">
        <f>PAS!F753</f>
        <v>0</v>
      </c>
      <c r="H954" s="131">
        <f>PAS!G753</f>
        <v>0</v>
      </c>
      <c r="I954" s="131">
        <f>PAS!H753</f>
        <v>0</v>
      </c>
      <c r="J954" s="131">
        <f>PAS!I753</f>
        <v>0</v>
      </c>
      <c r="K954" s="131">
        <f>PAS!J753</f>
        <v>0</v>
      </c>
      <c r="L954" s="131">
        <f>PAS!K753</f>
        <v>0</v>
      </c>
      <c r="M954" s="131">
        <f>PAS!L753</f>
        <v>0</v>
      </c>
    </row>
    <row r="955" spans="2:13" ht="14.25" hidden="1">
      <c r="B955" s="131">
        <f>PAS!A754</f>
        <v>0</v>
      </c>
      <c r="C955" s="131">
        <f>PAS!B754</f>
        <v>0</v>
      </c>
      <c r="D955" s="131">
        <f>PAS!C754</f>
        <v>0</v>
      </c>
      <c r="E955" s="131">
        <f>PAS!D754</f>
        <v>0</v>
      </c>
      <c r="F955" s="131">
        <f>PAS!E754</f>
        <v>0</v>
      </c>
      <c r="G955" s="131">
        <f>PAS!F754</f>
        <v>0</v>
      </c>
      <c r="H955" s="131">
        <f>PAS!G754</f>
        <v>0</v>
      </c>
      <c r="I955" s="131">
        <f>PAS!H754</f>
        <v>0</v>
      </c>
      <c r="J955" s="131">
        <f>PAS!I754</f>
        <v>0</v>
      </c>
      <c r="K955" s="131">
        <f>PAS!J754</f>
        <v>0</v>
      </c>
      <c r="L955" s="131">
        <f>PAS!K754</f>
        <v>0</v>
      </c>
      <c r="M955" s="131">
        <f>PAS!L754</f>
        <v>0</v>
      </c>
    </row>
    <row r="956" spans="2:13" ht="14.25" hidden="1">
      <c r="B956" s="131">
        <f>PAS!A755</f>
        <v>0</v>
      </c>
      <c r="C956" s="131">
        <f>PAS!B755</f>
        <v>0</v>
      </c>
      <c r="D956" s="131">
        <f>PAS!C755</f>
        <v>0</v>
      </c>
      <c r="E956" s="131">
        <f>PAS!D755</f>
        <v>0</v>
      </c>
      <c r="F956" s="131">
        <f>PAS!E755</f>
        <v>0</v>
      </c>
      <c r="G956" s="131">
        <f>PAS!F755</f>
        <v>0</v>
      </c>
      <c r="H956" s="131">
        <f>PAS!G755</f>
        <v>0</v>
      </c>
      <c r="I956" s="131">
        <f>PAS!H755</f>
        <v>0</v>
      </c>
      <c r="J956" s="131">
        <f>PAS!I755</f>
        <v>0</v>
      </c>
      <c r="K956" s="131">
        <f>PAS!J755</f>
        <v>0</v>
      </c>
      <c r="L956" s="131">
        <f>PAS!K755</f>
        <v>0</v>
      </c>
      <c r="M956" s="131">
        <f>PAS!L755</f>
        <v>0</v>
      </c>
    </row>
    <row r="957" spans="2:13" ht="14.25" hidden="1">
      <c r="B957" s="131">
        <f>PAS!A756</f>
        <v>0</v>
      </c>
      <c r="C957" s="131">
        <f>PAS!B756</f>
        <v>0</v>
      </c>
      <c r="D957" s="131">
        <f>PAS!C756</f>
        <v>0</v>
      </c>
      <c r="E957" s="131">
        <f>PAS!D756</f>
        <v>0</v>
      </c>
      <c r="F957" s="131">
        <f>PAS!E756</f>
        <v>0</v>
      </c>
      <c r="G957" s="131">
        <f>PAS!F756</f>
        <v>0</v>
      </c>
      <c r="H957" s="131">
        <f>PAS!G756</f>
        <v>0</v>
      </c>
      <c r="I957" s="131">
        <f>PAS!H756</f>
        <v>0</v>
      </c>
      <c r="J957" s="131">
        <f>PAS!I756</f>
        <v>0</v>
      </c>
      <c r="K957" s="131">
        <f>PAS!J756</f>
        <v>0</v>
      </c>
      <c r="L957" s="131">
        <f>PAS!K756</f>
        <v>0</v>
      </c>
      <c r="M957" s="131">
        <f>PAS!L756</f>
        <v>0</v>
      </c>
    </row>
    <row r="958" spans="2:13" ht="14.25" hidden="1">
      <c r="B958" s="131">
        <f>PAS!A757</f>
        <v>0</v>
      </c>
      <c r="C958" s="131">
        <f>PAS!B757</f>
        <v>0</v>
      </c>
      <c r="D958" s="131">
        <f>PAS!C757</f>
        <v>0</v>
      </c>
      <c r="E958" s="131">
        <f>PAS!D757</f>
        <v>0</v>
      </c>
      <c r="F958" s="131">
        <f>PAS!E757</f>
        <v>0</v>
      </c>
      <c r="G958" s="131">
        <f>PAS!F757</f>
        <v>0</v>
      </c>
      <c r="H958" s="131">
        <f>PAS!G757</f>
        <v>0</v>
      </c>
      <c r="I958" s="131">
        <f>PAS!H757</f>
        <v>0</v>
      </c>
      <c r="J958" s="131">
        <f>PAS!I757</f>
        <v>0</v>
      </c>
      <c r="K958" s="131">
        <f>PAS!J757</f>
        <v>0</v>
      </c>
      <c r="L958" s="131">
        <f>PAS!K757</f>
        <v>0</v>
      </c>
      <c r="M958" s="131">
        <f>PAS!L757</f>
        <v>0</v>
      </c>
    </row>
    <row r="959" spans="2:13" ht="14.25" hidden="1">
      <c r="B959" s="131">
        <f>PAS!A758</f>
        <v>0</v>
      </c>
      <c r="C959" s="131">
        <f>PAS!B758</f>
        <v>0</v>
      </c>
      <c r="D959" s="131">
        <f>PAS!C758</f>
        <v>0</v>
      </c>
      <c r="E959" s="131">
        <f>PAS!D758</f>
        <v>0</v>
      </c>
      <c r="F959" s="131">
        <f>PAS!E758</f>
        <v>0</v>
      </c>
      <c r="G959" s="131">
        <f>PAS!F758</f>
        <v>0</v>
      </c>
      <c r="H959" s="131">
        <f>PAS!G758</f>
        <v>0</v>
      </c>
      <c r="I959" s="131">
        <f>PAS!H758</f>
        <v>0</v>
      </c>
      <c r="J959" s="131">
        <f>PAS!I758</f>
        <v>0</v>
      </c>
      <c r="K959" s="131">
        <f>PAS!J758</f>
        <v>0</v>
      </c>
      <c r="L959" s="131">
        <f>PAS!K758</f>
        <v>0</v>
      </c>
      <c r="M959" s="131">
        <f>PAS!L758</f>
        <v>0</v>
      </c>
    </row>
    <row r="960" spans="2:13" ht="14.25" hidden="1">
      <c r="B960" s="131">
        <f>PAS!A759</f>
        <v>0</v>
      </c>
      <c r="C960" s="131">
        <f>PAS!B759</f>
        <v>0</v>
      </c>
      <c r="D960" s="131">
        <f>PAS!C759</f>
        <v>0</v>
      </c>
      <c r="E960" s="131">
        <f>PAS!D759</f>
        <v>0</v>
      </c>
      <c r="F960" s="131">
        <f>PAS!E759</f>
        <v>0</v>
      </c>
      <c r="G960" s="131">
        <f>PAS!F759</f>
        <v>0</v>
      </c>
      <c r="H960" s="131">
        <f>PAS!G759</f>
        <v>0</v>
      </c>
      <c r="I960" s="131">
        <f>PAS!H759</f>
        <v>0</v>
      </c>
      <c r="J960" s="131">
        <f>PAS!I759</f>
        <v>0</v>
      </c>
      <c r="K960" s="131">
        <f>PAS!J759</f>
        <v>0</v>
      </c>
      <c r="L960" s="131">
        <f>PAS!K759</f>
        <v>0</v>
      </c>
      <c r="M960" s="131">
        <f>PAS!L759</f>
        <v>0</v>
      </c>
    </row>
    <row r="961" ht="14.25" hidden="1"/>
    <row r="962" ht="14.25" hidden="1"/>
  </sheetData>
  <sheetProtection password="CB21" sheet="1" selectLockedCells="1"/>
  <mergeCells count="49">
    <mergeCell ref="B32:D32"/>
    <mergeCell ref="B33:D33"/>
    <mergeCell ref="B34:D34"/>
    <mergeCell ref="B35:D35"/>
    <mergeCell ref="B36:D36"/>
    <mergeCell ref="B37:D37"/>
    <mergeCell ref="G33:G38"/>
    <mergeCell ref="B45:C45"/>
    <mergeCell ref="B65:K65"/>
    <mergeCell ref="I54:K63"/>
    <mergeCell ref="B17:H17"/>
    <mergeCell ref="B40:C40"/>
    <mergeCell ref="D40:E40"/>
    <mergeCell ref="F40:G40"/>
    <mergeCell ref="H40:I40"/>
    <mergeCell ref="C7:H7"/>
    <mergeCell ref="H33:H38"/>
    <mergeCell ref="K40:L40"/>
    <mergeCell ref="B46:C46"/>
    <mergeCell ref="D46:E46"/>
    <mergeCell ref="F46:G46"/>
    <mergeCell ref="H46:I46"/>
    <mergeCell ref="K46:L46"/>
    <mergeCell ref="B43:G43"/>
    <mergeCell ref="B44:C44"/>
    <mergeCell ref="B2:G2"/>
    <mergeCell ref="I9:K14"/>
    <mergeCell ref="I6:K7"/>
    <mergeCell ref="I4:K5"/>
    <mergeCell ref="B25:H25"/>
    <mergeCell ref="B4:H4"/>
    <mergeCell ref="C5:H5"/>
    <mergeCell ref="C6:H6"/>
    <mergeCell ref="B31:H31"/>
    <mergeCell ref="C8:H8"/>
    <mergeCell ref="C9:H9"/>
    <mergeCell ref="B14:C14"/>
    <mergeCell ref="B15:C15"/>
    <mergeCell ref="E14:F14"/>
    <mergeCell ref="B11:H11"/>
    <mergeCell ref="F10:H10"/>
    <mergeCell ref="C10:D10"/>
    <mergeCell ref="B70:K73"/>
    <mergeCell ref="B66:C66"/>
    <mergeCell ref="B67:C67"/>
    <mergeCell ref="B68:C68"/>
    <mergeCell ref="D66:K68"/>
    <mergeCell ref="B64:F64"/>
    <mergeCell ref="B52:K52"/>
  </mergeCells>
  <conditionalFormatting sqref="D55:D63">
    <cfRule type="expression" priority="4" dxfId="1">
      <formula>V55="Acreage"</formula>
    </cfRule>
  </conditionalFormatting>
  <conditionalFormatting sqref="AA55:AA63">
    <cfRule type="expression" priority="3" dxfId="1">
      <formula>V55="Acreage"</formula>
    </cfRule>
  </conditionalFormatting>
  <conditionalFormatting sqref="E55:E63">
    <cfRule type="expression" priority="2" dxfId="1">
      <formula>V55="Acreage"</formula>
    </cfRule>
  </conditionalFormatting>
  <conditionalFormatting sqref="B64:F64">
    <cfRule type="expression" priority="1" dxfId="0" stopIfTrue="1">
      <formula>$O$64&gt;0</formula>
    </cfRule>
  </conditionalFormatting>
  <dataValidations count="19">
    <dataValidation type="list" allowBlank="1" showInputMessage="1" showErrorMessage="1" sqref="B56:B63">
      <formula1>$AC$7:$AC$264</formula1>
    </dataValidation>
    <dataValidation allowBlank="1" showInputMessage="1" showErrorMessage="1" prompt="Enter the member/partner or stockholder name(s) who provide 400 hours or more of active personal labor or active personal management, or combination thereof, to the farming operation." sqref="B66:C66"/>
    <dataValidation allowBlank="1" showInputMessage="1" showErrorMessage="1" prompt="Enter Producer Name" sqref="C5:H5"/>
    <dataValidation allowBlank="1" showInputMessage="1" showErrorMessage="1" prompt="Enter Producer Address" sqref="C6:H6"/>
    <dataValidation allowBlank="1" showInputMessage="1" showErrorMessage="1" prompt="Enter Producer City, State, and Zip" sqref="C8:H8"/>
    <dataValidation allowBlank="1" showInputMessage="1" showErrorMessage="1" prompt="Enter Producer Phone Number" sqref="C9:H9"/>
    <dataValidation allowBlank="1" showInputMessage="1" showErrorMessage="1" prompt="Enter Producer Recording State" sqref="C10:D10"/>
    <dataValidation allowBlank="1" showInputMessage="1" showErrorMessage="1" prompt="Enter Producer Recording County" sqref="F10"/>
    <dataValidation allowBlank="1" showInputMessage="1" showErrorMessage="1" prompt="Enter the total production from April 1, 2020 to August 31, 2020, in pounds (LBS).&#10;" sqref="D13"/>
    <dataValidation allowBlank="1" showInputMessage="1" showErrorMessage="1" prompt="If you're no longer producing milk after 08/31/2020, enter last date milk was produced." sqref="D14"/>
    <dataValidation allowBlank="1" showInputMessage="1" showErrorMessage="1" prompt="Enter the 2019 total production nationally  for the commodity.&#10;Note: If farming began after 12/31/2019, then enter actual 2020 production." sqref="D19"/>
    <dataValidation allowBlank="1" showInputMessage="1" showErrorMessage="1" prompt="Enter the highest owned inventory (excluding breeding stock) on a date between April 16, 2020 and August 31, 2020, for the livestock, if applicable." sqref="D27"/>
    <dataValidation allowBlank="1" showInputMessage="1" showErrorMessage="1" prompt="Enter the total dollar value of 2019 sales for the commodity(s) .&#10;Note: If farming began after 12/31/2019, then provide 2020 sales.&#10;" sqref="E33"/>
    <dataValidation allowBlank="1" showInputMessage="1" showErrorMessage="1" prompt="Enter the total dollar value of 2019 sales for tobacco .&#10;Note: If farming began after 12/31/2019, then provide 2020 sales.&#10;" sqref="D45"/>
    <dataValidation type="list" allowBlank="1" showInputMessage="1" showErrorMessage="1" prompt="From dropdown select a commodity." sqref="B55">
      <formula1>$AC$7:$AC$264</formula1>
    </dataValidation>
    <dataValidation allowBlank="1" showInputMessage="1" showErrorMessage="1" prompt="Enter the total 2020 reported acres, or determined acres, if available, on the 2020 FSA-578(s) on file, nationally for the producer, for the commodities ." sqref="C55"/>
    <dataValidation allowBlank="1" showInputMessage="1" showErrorMessage="1" prompt="Enter the producer’s Weighted Insurance Approved Yield from RMA for the commodities displayed, if applicable.&#10;&#10;Note: If no Weighted Insurance Approved Yield is available, then complete 85% of Weighted County Yield.&#10;" sqref="D55:D63"/>
    <dataValidation allowBlank="1" showInputMessage="1" showErrorMessage="1" prompt=" Enter 85% of the Weighted County Yield for the commodity.&#10;&#10;Note: Will only display if the Weighted Insurance Approved Yield is not available." sqref="E55:E63"/>
    <dataValidation type="list" allowBlank="1" showInputMessage="1" showErrorMessage="1" sqref="B19:B23">
      <formula1>$AB$7:$AB$171</formula1>
    </dataValidation>
  </dataValidations>
  <printOptions horizontalCentered="1"/>
  <pageMargins left="0.7" right="0.7" top="0.75" bottom="0.75" header="0.3" footer="0.3"/>
  <pageSetup horizontalDpi="600" verticalDpi="600" orientation="landscape" scale="60" r:id="rId2"/>
  <rowBreaks count="2" manualBreakCount="2">
    <brk id="30" min="1" max="11" man="1"/>
    <brk id="64" min="1" max="11" man="1"/>
  </rowBreaks>
  <drawing r:id="rId1"/>
</worksheet>
</file>

<file path=xl/worksheets/sheet2.xml><?xml version="1.0" encoding="utf-8"?>
<worksheet xmlns="http://schemas.openxmlformats.org/spreadsheetml/2006/main" xmlns:r="http://schemas.openxmlformats.org/officeDocument/2006/relationships">
  <sheetPr codeName="Sheet1"/>
  <dimension ref="B1:E42"/>
  <sheetViews>
    <sheetView zoomScalePageLayoutView="0" workbookViewId="0" topLeftCell="A1">
      <selection activeCell="C40" sqref="C40"/>
    </sheetView>
  </sheetViews>
  <sheetFormatPr defaultColWidth="9.140625" defaultRowHeight="15"/>
  <cols>
    <col min="2" max="2" width="34.28125" style="100" customWidth="1"/>
    <col min="3" max="3" width="68.7109375" style="100" customWidth="1"/>
  </cols>
  <sheetData>
    <row r="1" spans="2:3" ht="28.5" customHeight="1">
      <c r="B1" s="260" t="str">
        <f>Input!B2</f>
        <v>CFAP 2.0 Payment Calculator - Version 1.3</v>
      </c>
      <c r="C1" s="260"/>
    </row>
    <row r="2" spans="2:3" ht="15" thickBot="1">
      <c r="B2" s="101" t="s">
        <v>212</v>
      </c>
      <c r="C2" s="101" t="s">
        <v>213</v>
      </c>
    </row>
    <row r="3" spans="2:3" ht="14.25">
      <c r="B3" s="261" t="s">
        <v>218</v>
      </c>
      <c r="C3" s="262"/>
    </row>
    <row r="4" spans="2:3" ht="42.75">
      <c r="B4" s="104" t="s">
        <v>211</v>
      </c>
      <c r="C4" s="105" t="s">
        <v>214</v>
      </c>
    </row>
    <row r="5" spans="2:3" ht="14.25">
      <c r="B5" s="104" t="s">
        <v>215</v>
      </c>
      <c r="C5" s="105" t="s">
        <v>216</v>
      </c>
    </row>
    <row r="6" spans="2:3" ht="14.25">
      <c r="B6" s="104" t="s">
        <v>279</v>
      </c>
      <c r="C6" s="106" t="s">
        <v>217</v>
      </c>
    </row>
    <row r="7" spans="2:3" ht="14.25">
      <c r="B7" s="263" t="s">
        <v>72</v>
      </c>
      <c r="C7" s="264"/>
    </row>
    <row r="8" spans="2:3" ht="14.25">
      <c r="B8" s="107" t="s">
        <v>43</v>
      </c>
      <c r="C8" s="108" t="s">
        <v>219</v>
      </c>
    </row>
    <row r="9" spans="2:3" ht="14.25">
      <c r="B9" s="107" t="s">
        <v>53</v>
      </c>
      <c r="C9" s="108" t="s">
        <v>220</v>
      </c>
    </row>
    <row r="10" spans="2:3" ht="28.5">
      <c r="B10" s="107" t="s">
        <v>221</v>
      </c>
      <c r="C10" s="109" t="s">
        <v>222</v>
      </c>
    </row>
    <row r="11" spans="2:3" ht="100.5">
      <c r="B11" s="107" t="s">
        <v>224</v>
      </c>
      <c r="C11" s="108" t="s">
        <v>223</v>
      </c>
    </row>
    <row r="12" spans="2:3" ht="72">
      <c r="B12" s="107" t="s">
        <v>225</v>
      </c>
      <c r="C12" s="108" t="s">
        <v>226</v>
      </c>
    </row>
    <row r="13" spans="2:3" ht="14.25">
      <c r="B13" s="258" t="s">
        <v>100</v>
      </c>
      <c r="C13" s="259"/>
    </row>
    <row r="14" spans="2:3" ht="114.75">
      <c r="B14" s="107" t="s">
        <v>43</v>
      </c>
      <c r="C14" s="108" t="s">
        <v>227</v>
      </c>
    </row>
    <row r="15" spans="2:3" ht="114.75">
      <c r="B15" s="107" t="s">
        <v>53</v>
      </c>
      <c r="C15" s="108" t="s">
        <v>228</v>
      </c>
    </row>
    <row r="16" spans="2:3" ht="42.75">
      <c r="B16" s="110" t="s">
        <v>66</v>
      </c>
      <c r="C16" s="108" t="s">
        <v>280</v>
      </c>
    </row>
    <row r="17" spans="2:3" ht="57">
      <c r="B17" s="107" t="s">
        <v>229</v>
      </c>
      <c r="C17" s="108" t="s">
        <v>230</v>
      </c>
    </row>
    <row r="18" spans="2:3" ht="14.25">
      <c r="B18" s="258" t="s">
        <v>231</v>
      </c>
      <c r="C18" s="259"/>
    </row>
    <row r="19" spans="2:3" ht="86.25">
      <c r="B19" s="107" t="s">
        <v>7</v>
      </c>
      <c r="C19" s="108" t="s">
        <v>265</v>
      </c>
    </row>
    <row r="20" spans="2:3" ht="42.75">
      <c r="B20" s="107" t="s">
        <v>232</v>
      </c>
      <c r="C20" s="108" t="s">
        <v>234</v>
      </c>
    </row>
    <row r="21" spans="2:3" ht="86.25">
      <c r="B21" s="107" t="s">
        <v>233</v>
      </c>
      <c r="C21" s="108" t="s">
        <v>235</v>
      </c>
    </row>
    <row r="22" spans="2:3" ht="14.25">
      <c r="B22" s="258" t="s">
        <v>99</v>
      </c>
      <c r="C22" s="259"/>
    </row>
    <row r="23" spans="2:3" ht="14.25">
      <c r="B23" s="265" t="s">
        <v>43</v>
      </c>
      <c r="C23" s="113" t="s">
        <v>236</v>
      </c>
    </row>
    <row r="24" spans="2:3" ht="14.25">
      <c r="B24" s="266"/>
      <c r="C24" s="114"/>
    </row>
    <row r="25" spans="2:3" ht="14.25">
      <c r="B25" s="266"/>
      <c r="C25" s="114" t="s">
        <v>237</v>
      </c>
    </row>
    <row r="26" spans="2:3" ht="14.25">
      <c r="B26" s="266"/>
      <c r="C26" s="115" t="s">
        <v>238</v>
      </c>
    </row>
    <row r="27" spans="2:3" ht="14.25">
      <c r="B27" s="266"/>
      <c r="C27" s="115" t="s">
        <v>239</v>
      </c>
    </row>
    <row r="28" spans="2:3" ht="14.25">
      <c r="B28" s="266"/>
      <c r="C28" s="115" t="s">
        <v>240</v>
      </c>
    </row>
    <row r="29" spans="2:3" ht="14.25">
      <c r="B29" s="266"/>
      <c r="C29" s="115" t="s">
        <v>241</v>
      </c>
    </row>
    <row r="30" spans="2:3" ht="14.25">
      <c r="B30" s="266"/>
      <c r="C30" s="115" t="s">
        <v>242</v>
      </c>
    </row>
    <row r="31" spans="2:3" ht="14.25">
      <c r="B31" s="267"/>
      <c r="C31" s="116" t="s">
        <v>27</v>
      </c>
    </row>
    <row r="32" spans="2:3" ht="28.5">
      <c r="B32" s="110" t="s">
        <v>243</v>
      </c>
      <c r="C32" s="108" t="s">
        <v>281</v>
      </c>
    </row>
    <row r="33" spans="2:3" ht="72">
      <c r="B33" s="107" t="s">
        <v>244</v>
      </c>
      <c r="C33" s="108" t="s">
        <v>245</v>
      </c>
    </row>
    <row r="34" spans="2:3" ht="14.25">
      <c r="B34" s="258" t="s">
        <v>89</v>
      </c>
      <c r="C34" s="259"/>
    </row>
    <row r="35" spans="2:3" ht="29.25" thickBot="1">
      <c r="B35" s="107" t="s">
        <v>43</v>
      </c>
      <c r="C35" s="108" t="s">
        <v>251</v>
      </c>
    </row>
    <row r="36" spans="2:5" ht="42.75">
      <c r="B36" s="107" t="s">
        <v>44</v>
      </c>
      <c r="C36" s="108" t="s">
        <v>252</v>
      </c>
      <c r="D36" s="252" t="s">
        <v>257</v>
      </c>
      <c r="E36" s="253"/>
    </row>
    <row r="37" spans="2:5" ht="57">
      <c r="B37" s="107" t="s">
        <v>247</v>
      </c>
      <c r="C37" s="108" t="s">
        <v>253</v>
      </c>
      <c r="D37" s="254"/>
      <c r="E37" s="255"/>
    </row>
    <row r="38" spans="2:5" ht="72">
      <c r="B38" s="107" t="s">
        <v>248</v>
      </c>
      <c r="C38" s="108" t="s">
        <v>254</v>
      </c>
      <c r="D38" s="254"/>
      <c r="E38" s="255"/>
    </row>
    <row r="39" spans="2:5" ht="57">
      <c r="B39" s="107" t="s">
        <v>249</v>
      </c>
      <c r="C39" s="108" t="s">
        <v>255</v>
      </c>
      <c r="D39" s="254"/>
      <c r="E39" s="255"/>
    </row>
    <row r="40" spans="2:5" ht="63" customHeight="1" thickBot="1">
      <c r="B40" s="107" t="s">
        <v>250</v>
      </c>
      <c r="C40" s="108" t="s">
        <v>256</v>
      </c>
      <c r="D40" s="256"/>
      <c r="E40" s="257"/>
    </row>
    <row r="41" spans="2:3" ht="14.25">
      <c r="B41" s="258" t="s">
        <v>258</v>
      </c>
      <c r="C41" s="259"/>
    </row>
    <row r="42" spans="2:3" ht="87" thickBot="1">
      <c r="B42" s="111" t="s">
        <v>262</v>
      </c>
      <c r="C42" s="112" t="s">
        <v>259</v>
      </c>
    </row>
  </sheetData>
  <sheetProtection sheet="1" objects="1" scenarios="1"/>
  <mergeCells count="10">
    <mergeCell ref="D36:E40"/>
    <mergeCell ref="B41:C41"/>
    <mergeCell ref="B1:C1"/>
    <mergeCell ref="B3:C3"/>
    <mergeCell ref="B7:C7"/>
    <mergeCell ref="B13:C13"/>
    <mergeCell ref="B18:C18"/>
    <mergeCell ref="B22:C22"/>
    <mergeCell ref="B34:C34"/>
    <mergeCell ref="B23:B3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4"/>
  <dimension ref="A2:L57"/>
  <sheetViews>
    <sheetView zoomScalePageLayoutView="0" workbookViewId="0" topLeftCell="M1">
      <selection activeCell="L1" sqref="A1:L16384"/>
    </sheetView>
  </sheetViews>
  <sheetFormatPr defaultColWidth="9.140625" defaultRowHeight="15"/>
  <cols>
    <col min="1" max="11" width="8.8515625" style="0" hidden="1" customWidth="1"/>
    <col min="12" max="12" width="11.8515625" style="0" hidden="1" customWidth="1"/>
    <col min="13" max="13" width="8.8515625" style="0" customWidth="1"/>
  </cols>
  <sheetData>
    <row r="2" spans="1:12" ht="14.25">
      <c r="A2" t="s">
        <v>43</v>
      </c>
      <c r="B2" t="s">
        <v>53</v>
      </c>
      <c r="C2" t="s">
        <v>63</v>
      </c>
      <c r="D2" t="s">
        <v>54</v>
      </c>
      <c r="E2" t="s">
        <v>55</v>
      </c>
      <c r="F2" t="s">
        <v>65</v>
      </c>
      <c r="G2" t="s">
        <v>80</v>
      </c>
      <c r="H2" t="s">
        <v>81</v>
      </c>
      <c r="I2" t="s">
        <v>82</v>
      </c>
      <c r="J2" t="s">
        <v>83</v>
      </c>
      <c r="K2" t="s">
        <v>84</v>
      </c>
      <c r="L2" t="s">
        <v>86</v>
      </c>
    </row>
    <row r="3" spans="1:6" ht="14.25">
      <c r="A3" t="s">
        <v>1</v>
      </c>
      <c r="B3" t="s">
        <v>76</v>
      </c>
      <c r="C3" t="s">
        <v>64</v>
      </c>
      <c r="F3">
        <v>15</v>
      </c>
    </row>
    <row r="4" spans="1:6" ht="14.25">
      <c r="A4" t="s">
        <v>59</v>
      </c>
      <c r="B4" t="s">
        <v>76</v>
      </c>
      <c r="C4" t="s">
        <v>64</v>
      </c>
      <c r="F4">
        <v>15</v>
      </c>
    </row>
    <row r="5" spans="1:11" ht="14.25">
      <c r="A5" t="s">
        <v>2</v>
      </c>
      <c r="C5" t="s">
        <v>85</v>
      </c>
      <c r="G5">
        <v>0.106</v>
      </c>
      <c r="H5">
        <v>0.099</v>
      </c>
      <c r="I5">
        <v>0.097</v>
      </c>
      <c r="J5">
        <v>0.09</v>
      </c>
      <c r="K5">
        <v>0.088</v>
      </c>
    </row>
    <row r="6" spans="1:5" ht="14.25">
      <c r="A6" t="s">
        <v>3</v>
      </c>
      <c r="B6" t="s">
        <v>56</v>
      </c>
      <c r="C6" t="s">
        <v>4</v>
      </c>
      <c r="D6">
        <v>0.54</v>
      </c>
      <c r="E6">
        <v>0.63</v>
      </c>
    </row>
    <row r="7" spans="1:5" ht="14.25">
      <c r="A7" t="s">
        <v>73</v>
      </c>
      <c r="B7" t="s">
        <v>77</v>
      </c>
      <c r="C7" t="s">
        <v>75</v>
      </c>
      <c r="D7">
        <v>1.01</v>
      </c>
      <c r="E7">
        <v>0.75</v>
      </c>
    </row>
    <row r="8" spans="1:6" ht="14.25">
      <c r="A8" t="s">
        <v>5</v>
      </c>
      <c r="B8" t="s">
        <v>76</v>
      </c>
      <c r="C8" t="s">
        <v>64</v>
      </c>
      <c r="F8">
        <v>15</v>
      </c>
    </row>
    <row r="9" spans="1:6" ht="14.25">
      <c r="A9" t="s">
        <v>6</v>
      </c>
      <c r="B9" t="s">
        <v>76</v>
      </c>
      <c r="C9" t="s">
        <v>64</v>
      </c>
      <c r="F9">
        <v>15</v>
      </c>
    </row>
    <row r="10" spans="1:6" ht="14.25">
      <c r="A10" t="s">
        <v>269</v>
      </c>
      <c r="B10" t="s">
        <v>77</v>
      </c>
      <c r="C10" t="s">
        <v>7</v>
      </c>
      <c r="F10">
        <v>55</v>
      </c>
    </row>
    <row r="11" spans="1:5" ht="14.25">
      <c r="A11" t="s">
        <v>8</v>
      </c>
      <c r="B11" t="s">
        <v>56</v>
      </c>
      <c r="C11" t="s">
        <v>4</v>
      </c>
      <c r="D11">
        <v>0.58</v>
      </c>
      <c r="E11">
        <v>0.4</v>
      </c>
    </row>
    <row r="12" spans="1:6" ht="14.25">
      <c r="A12" t="s">
        <v>9</v>
      </c>
      <c r="B12" t="s">
        <v>76</v>
      </c>
      <c r="C12" t="s">
        <v>64</v>
      </c>
      <c r="F12">
        <v>15</v>
      </c>
    </row>
    <row r="13" spans="1:5" ht="14.25">
      <c r="A13" t="s">
        <v>10</v>
      </c>
      <c r="B13" t="s">
        <v>58</v>
      </c>
      <c r="C13" t="s">
        <v>4</v>
      </c>
      <c r="D13">
        <v>0.08</v>
      </c>
      <c r="E13">
        <v>0.46</v>
      </c>
    </row>
    <row r="14" spans="1:6" ht="14.25">
      <c r="A14" t="s">
        <v>60</v>
      </c>
      <c r="B14" t="s">
        <v>76</v>
      </c>
      <c r="C14" t="s">
        <v>64</v>
      </c>
      <c r="F14">
        <v>15</v>
      </c>
    </row>
    <row r="15" spans="1:6" ht="14.25">
      <c r="A15" t="s">
        <v>313</v>
      </c>
      <c r="B15" t="s">
        <v>76</v>
      </c>
      <c r="C15" t="s">
        <v>64</v>
      </c>
      <c r="F15">
        <v>15</v>
      </c>
    </row>
    <row r="16" spans="1:11" ht="14.25">
      <c r="A16" t="s">
        <v>0</v>
      </c>
      <c r="C16" t="s">
        <v>85</v>
      </c>
      <c r="G16">
        <v>0.106</v>
      </c>
      <c r="H16">
        <v>0.099</v>
      </c>
      <c r="I16">
        <v>0.097</v>
      </c>
      <c r="J16">
        <v>0.09</v>
      </c>
      <c r="K16">
        <v>0.088</v>
      </c>
    </row>
    <row r="17" spans="1:5" ht="14.25">
      <c r="A17" t="s">
        <v>11</v>
      </c>
      <c r="B17" t="s">
        <v>58</v>
      </c>
      <c r="C17" t="s">
        <v>75</v>
      </c>
      <c r="D17">
        <v>0.05</v>
      </c>
      <c r="E17">
        <v>0.75</v>
      </c>
    </row>
    <row r="18" spans="1:6" ht="14.25">
      <c r="A18" t="s">
        <v>12</v>
      </c>
      <c r="B18" t="s">
        <v>76</v>
      </c>
      <c r="C18" t="s">
        <v>64</v>
      </c>
      <c r="F18">
        <v>15</v>
      </c>
    </row>
    <row r="19" spans="1:6" ht="14.25">
      <c r="A19" t="s">
        <v>13</v>
      </c>
      <c r="B19" t="s">
        <v>76</v>
      </c>
      <c r="C19" t="s">
        <v>64</v>
      </c>
      <c r="F19">
        <v>15</v>
      </c>
    </row>
    <row r="20" spans="1:6" ht="14.25">
      <c r="A20" t="s">
        <v>14</v>
      </c>
      <c r="B20" t="s">
        <v>76</v>
      </c>
      <c r="C20" t="s">
        <v>64</v>
      </c>
      <c r="F20">
        <v>15</v>
      </c>
    </row>
    <row r="21" spans="1:5" ht="14.25">
      <c r="A21" t="s">
        <v>15</v>
      </c>
      <c r="B21" t="s">
        <v>58</v>
      </c>
      <c r="C21" t="s">
        <v>75</v>
      </c>
      <c r="D21">
        <v>0.14</v>
      </c>
      <c r="E21">
        <v>0.75</v>
      </c>
    </row>
    <row r="22" spans="1:6" ht="14.25">
      <c r="A22" t="s">
        <v>16</v>
      </c>
      <c r="B22" t="s">
        <v>76</v>
      </c>
      <c r="C22" t="s">
        <v>64</v>
      </c>
      <c r="F22">
        <v>15</v>
      </c>
    </row>
    <row r="23" spans="1:6" ht="14.25">
      <c r="A23" t="s">
        <v>17</v>
      </c>
      <c r="B23" t="s">
        <v>76</v>
      </c>
      <c r="C23" t="s">
        <v>64</v>
      </c>
      <c r="F23">
        <v>15</v>
      </c>
    </row>
    <row r="24" spans="1:6" ht="14.25">
      <c r="A24" t="s">
        <v>67</v>
      </c>
      <c r="B24" t="s">
        <v>77</v>
      </c>
      <c r="C24" t="s">
        <v>7</v>
      </c>
      <c r="F24">
        <v>23</v>
      </c>
    </row>
    <row r="25" spans="1:6" ht="14.25">
      <c r="A25" t="s">
        <v>18</v>
      </c>
      <c r="B25" t="s">
        <v>76</v>
      </c>
      <c r="C25" t="s">
        <v>64</v>
      </c>
      <c r="F25">
        <v>15</v>
      </c>
    </row>
    <row r="26" spans="1:6" ht="14.25">
      <c r="A26" t="s">
        <v>61</v>
      </c>
      <c r="B26" t="s">
        <v>76</v>
      </c>
      <c r="C26" t="s">
        <v>64</v>
      </c>
      <c r="F26">
        <v>15</v>
      </c>
    </row>
    <row r="27" spans="1:6" ht="14.25">
      <c r="A27" t="s">
        <v>19</v>
      </c>
      <c r="B27" t="s">
        <v>76</v>
      </c>
      <c r="C27" t="s">
        <v>64</v>
      </c>
      <c r="F27">
        <v>15</v>
      </c>
    </row>
    <row r="28" spans="1:6" ht="14.25">
      <c r="A28" t="s">
        <v>62</v>
      </c>
      <c r="B28" t="s">
        <v>76</v>
      </c>
      <c r="C28" t="s">
        <v>64</v>
      </c>
      <c r="F28">
        <v>15</v>
      </c>
    </row>
    <row r="29" spans="1:5" ht="14.25">
      <c r="A29" t="s">
        <v>20</v>
      </c>
      <c r="B29" t="s">
        <v>58</v>
      </c>
      <c r="C29" t="s">
        <v>75</v>
      </c>
      <c r="D29">
        <v>0.04</v>
      </c>
      <c r="E29">
        <v>0.75</v>
      </c>
    </row>
    <row r="30" spans="1:12" ht="14.25">
      <c r="A30" t="s">
        <v>21</v>
      </c>
      <c r="B30" t="s">
        <v>58</v>
      </c>
      <c r="C30" t="s">
        <v>22</v>
      </c>
      <c r="D30">
        <v>0.012</v>
      </c>
      <c r="L30">
        <v>1</v>
      </c>
    </row>
    <row r="31" spans="1:6" ht="14.25">
      <c r="A31" t="s">
        <v>23</v>
      </c>
      <c r="B31" t="s">
        <v>76</v>
      </c>
      <c r="C31" t="s">
        <v>64</v>
      </c>
      <c r="F31">
        <v>15</v>
      </c>
    </row>
    <row r="32" spans="1:11" ht="14.25">
      <c r="A32" t="s">
        <v>70</v>
      </c>
      <c r="C32" t="s">
        <v>85</v>
      </c>
      <c r="G32">
        <v>0.106</v>
      </c>
      <c r="H32">
        <v>0.099</v>
      </c>
      <c r="I32">
        <v>0.097</v>
      </c>
      <c r="J32">
        <v>0.09</v>
      </c>
      <c r="K32">
        <v>0.088</v>
      </c>
    </row>
    <row r="33" spans="1:6" ht="14.25">
      <c r="A33" t="s">
        <v>24</v>
      </c>
      <c r="B33" t="s">
        <v>76</v>
      </c>
      <c r="C33" t="s">
        <v>64</v>
      </c>
      <c r="F33">
        <v>15</v>
      </c>
    </row>
    <row r="34" spans="1:11" ht="14.25">
      <c r="A34" t="s">
        <v>69</v>
      </c>
      <c r="C34" t="s">
        <v>85</v>
      </c>
      <c r="G34">
        <v>0.106</v>
      </c>
      <c r="H34">
        <v>0.099</v>
      </c>
      <c r="I34">
        <v>0.097</v>
      </c>
      <c r="J34">
        <v>0.09</v>
      </c>
      <c r="K34">
        <v>0.088</v>
      </c>
    </row>
    <row r="35" spans="1:6" ht="14.25">
      <c r="A35" t="s">
        <v>25</v>
      </c>
      <c r="B35" t="s">
        <v>76</v>
      </c>
      <c r="C35" t="s">
        <v>64</v>
      </c>
      <c r="F35">
        <v>15</v>
      </c>
    </row>
    <row r="36" spans="1:11" ht="14.25">
      <c r="A36" t="s">
        <v>71</v>
      </c>
      <c r="C36" t="s">
        <v>85</v>
      </c>
      <c r="G36">
        <v>0.106</v>
      </c>
      <c r="H36">
        <v>0.099</v>
      </c>
      <c r="I36">
        <v>0.097</v>
      </c>
      <c r="J36">
        <v>0.09</v>
      </c>
      <c r="K36">
        <v>0.088</v>
      </c>
    </row>
    <row r="37" spans="1:6" ht="14.25">
      <c r="A37" t="s">
        <v>26</v>
      </c>
      <c r="B37" t="s">
        <v>76</v>
      </c>
      <c r="C37" t="s">
        <v>64</v>
      </c>
      <c r="F37">
        <v>15</v>
      </c>
    </row>
    <row r="38" spans="1:6" ht="14.25">
      <c r="A38" t="s">
        <v>28</v>
      </c>
      <c r="B38" t="s">
        <v>76</v>
      </c>
      <c r="C38" t="s">
        <v>64</v>
      </c>
      <c r="F38">
        <v>15</v>
      </c>
    </row>
    <row r="39" spans="1:6" ht="14.25">
      <c r="A39" t="s">
        <v>29</v>
      </c>
      <c r="B39" t="s">
        <v>76</v>
      </c>
      <c r="C39" t="s">
        <v>64</v>
      </c>
      <c r="F39">
        <v>15</v>
      </c>
    </row>
    <row r="40" spans="1:6" ht="14.25">
      <c r="A40" t="s">
        <v>30</v>
      </c>
      <c r="B40" t="s">
        <v>76</v>
      </c>
      <c r="C40" t="s">
        <v>64</v>
      </c>
      <c r="F40">
        <v>15</v>
      </c>
    </row>
    <row r="41" spans="1:6" ht="14.25">
      <c r="A41" t="s">
        <v>31</v>
      </c>
      <c r="B41" t="s">
        <v>76</v>
      </c>
      <c r="C41" t="s">
        <v>64</v>
      </c>
      <c r="F41">
        <v>15</v>
      </c>
    </row>
    <row r="42" spans="1:6" ht="14.25">
      <c r="A42" t="s">
        <v>32</v>
      </c>
      <c r="B42" t="s">
        <v>76</v>
      </c>
      <c r="C42" t="s">
        <v>64</v>
      </c>
      <c r="F42">
        <v>15</v>
      </c>
    </row>
    <row r="43" spans="1:6" ht="14.25">
      <c r="A43" t="s">
        <v>33</v>
      </c>
      <c r="B43" t="s">
        <v>76</v>
      </c>
      <c r="C43" t="s">
        <v>64</v>
      </c>
      <c r="F43">
        <v>15</v>
      </c>
    </row>
    <row r="44" spans="1:6" ht="14.25">
      <c r="A44" t="s">
        <v>34</v>
      </c>
      <c r="B44" t="s">
        <v>76</v>
      </c>
      <c r="C44" t="s">
        <v>64</v>
      </c>
      <c r="F44">
        <v>15</v>
      </c>
    </row>
    <row r="45" spans="1:6" ht="14.25">
      <c r="A45" t="s">
        <v>35</v>
      </c>
      <c r="B45" t="s">
        <v>76</v>
      </c>
      <c r="C45" t="s">
        <v>64</v>
      </c>
      <c r="F45">
        <v>15</v>
      </c>
    </row>
    <row r="46" spans="1:6" ht="14.25">
      <c r="A46" t="s">
        <v>68</v>
      </c>
      <c r="B46" t="s">
        <v>77</v>
      </c>
      <c r="C46" t="s">
        <v>7</v>
      </c>
      <c r="F46">
        <v>27</v>
      </c>
    </row>
    <row r="47" spans="1:5" ht="14.25">
      <c r="A47" t="s">
        <v>74</v>
      </c>
      <c r="B47" t="s">
        <v>78</v>
      </c>
      <c r="C47" t="s">
        <v>75</v>
      </c>
      <c r="D47">
        <v>0.05</v>
      </c>
      <c r="E47">
        <v>0.75</v>
      </c>
    </row>
    <row r="48" spans="1:5" ht="14.25">
      <c r="A48" t="s">
        <v>36</v>
      </c>
      <c r="B48" t="s">
        <v>56</v>
      </c>
      <c r="C48" t="s">
        <v>4</v>
      </c>
      <c r="D48">
        <v>0.56</v>
      </c>
      <c r="E48">
        <v>0.55</v>
      </c>
    </row>
    <row r="49" spans="1:5" ht="14.25">
      <c r="A49" t="s">
        <v>37</v>
      </c>
      <c r="B49" t="s">
        <v>56</v>
      </c>
      <c r="C49" t="s">
        <v>4</v>
      </c>
      <c r="D49">
        <v>0.58</v>
      </c>
      <c r="E49">
        <v>0.54</v>
      </c>
    </row>
    <row r="50" spans="1:6" ht="14.25">
      <c r="A50" t="s">
        <v>308</v>
      </c>
      <c r="B50" t="s">
        <v>76</v>
      </c>
      <c r="C50" t="s">
        <v>64</v>
      </c>
      <c r="F50">
        <v>15</v>
      </c>
    </row>
    <row r="51" spans="1:6" ht="14.25">
      <c r="A51" t="s">
        <v>38</v>
      </c>
      <c r="B51" t="s">
        <v>76</v>
      </c>
      <c r="C51" t="s">
        <v>64</v>
      </c>
      <c r="F51">
        <v>15</v>
      </c>
    </row>
    <row r="52" spans="1:6" ht="14.25">
      <c r="A52" t="s">
        <v>39</v>
      </c>
      <c r="B52" t="s">
        <v>76</v>
      </c>
      <c r="C52" t="s">
        <v>64</v>
      </c>
      <c r="F52">
        <v>15</v>
      </c>
    </row>
    <row r="53" spans="1:5" ht="14.25">
      <c r="A53" t="s">
        <v>40</v>
      </c>
      <c r="B53" t="s">
        <v>58</v>
      </c>
      <c r="C53" t="s">
        <v>4</v>
      </c>
      <c r="D53">
        <v>0.02</v>
      </c>
      <c r="E53">
        <v>0.44</v>
      </c>
    </row>
    <row r="54" spans="1:6" ht="14.25">
      <c r="A54" t="s">
        <v>41</v>
      </c>
      <c r="B54" t="s">
        <v>76</v>
      </c>
      <c r="C54" t="s">
        <v>64</v>
      </c>
      <c r="F54">
        <v>15</v>
      </c>
    </row>
    <row r="55" spans="1:11" ht="14.25">
      <c r="A55" t="s">
        <v>27</v>
      </c>
      <c r="C55" t="s">
        <v>85</v>
      </c>
      <c r="G55">
        <v>0.106</v>
      </c>
      <c r="H55">
        <v>0.099</v>
      </c>
      <c r="I55">
        <v>0.097</v>
      </c>
      <c r="J55">
        <v>0.09</v>
      </c>
      <c r="K55">
        <v>0.088</v>
      </c>
    </row>
    <row r="56" spans="1:6" ht="14.25">
      <c r="A56" t="s">
        <v>42</v>
      </c>
      <c r="B56" t="s">
        <v>76</v>
      </c>
      <c r="C56" t="s">
        <v>64</v>
      </c>
      <c r="F56">
        <v>15</v>
      </c>
    </row>
    <row r="57" spans="1:5" ht="14.25">
      <c r="A57" t="s">
        <v>57</v>
      </c>
      <c r="B57" t="s">
        <v>56</v>
      </c>
      <c r="C57" t="s">
        <v>4</v>
      </c>
      <c r="D57">
        <v>0.54</v>
      </c>
      <c r="E57">
        <v>0.73</v>
      </c>
    </row>
  </sheetData>
  <sheetProtection password="CB21" sheet="1"/>
  <autoFilter ref="A2:L58">
    <sortState ref="A3:L57">
      <sortCondition sortBy="value" ref="A3:A57"/>
    </sortState>
  </autoFilter>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2"/>
  <dimension ref="A1:Y86"/>
  <sheetViews>
    <sheetView zoomScale="118" zoomScaleNormal="118" workbookViewId="0" topLeftCell="A55">
      <selection activeCell="A61" sqref="A61:G61"/>
    </sheetView>
  </sheetViews>
  <sheetFormatPr defaultColWidth="9.140625" defaultRowHeight="15"/>
  <cols>
    <col min="1" max="1" width="4.7109375" style="1" customWidth="1"/>
    <col min="2" max="2" width="7.7109375" style="1" customWidth="1"/>
    <col min="3" max="3" width="5.140625" style="1" customWidth="1"/>
    <col min="4" max="4" width="4.8515625" style="1" customWidth="1"/>
    <col min="5" max="5" width="6.00390625" style="1" customWidth="1"/>
    <col min="6" max="6" width="2.28125" style="1" customWidth="1"/>
    <col min="7" max="7" width="4.7109375" style="1" customWidth="1"/>
    <col min="8" max="8" width="4.140625" style="1" customWidth="1"/>
    <col min="9" max="9" width="3.140625" style="1" customWidth="1"/>
    <col min="10" max="10" width="1.1484375" style="1" customWidth="1"/>
    <col min="11" max="11" width="5.140625" style="1" customWidth="1"/>
    <col min="12" max="12" width="6.140625" style="1" customWidth="1"/>
    <col min="13" max="13" width="4.8515625" style="1" customWidth="1"/>
    <col min="14" max="14" width="8.00390625" style="1" customWidth="1"/>
    <col min="15" max="15" width="5.421875" style="1" customWidth="1"/>
    <col min="16" max="16" width="2.00390625" style="1" customWidth="1"/>
    <col min="17" max="17" width="3.7109375" style="1" customWidth="1"/>
    <col min="18" max="18" width="5.421875" style="1" customWidth="1"/>
    <col min="19" max="19" width="3.28125" style="1" customWidth="1"/>
    <col min="20" max="20" width="3.140625" style="1" customWidth="1"/>
    <col min="21" max="21" width="2.140625" style="1" customWidth="1"/>
    <col min="22" max="22" width="0.9921875" style="1" customWidth="1"/>
    <col min="23" max="23" width="5.7109375" style="1" customWidth="1"/>
    <col min="24" max="24" width="14.140625" style="1" customWidth="1"/>
    <col min="25" max="25" width="3.28125" style="1" customWidth="1"/>
    <col min="26" max="26" width="0" style="1" hidden="1" customWidth="1"/>
    <col min="27" max="16384" width="8.8515625" style="1" customWidth="1"/>
  </cols>
  <sheetData>
    <row r="1" ht="12.75">
      <c r="X1" s="2" t="s">
        <v>289</v>
      </c>
    </row>
    <row r="2" spans="1:24" ht="12.75" customHeight="1">
      <c r="A2" s="456" t="s">
        <v>288</v>
      </c>
      <c r="B2" s="457"/>
      <c r="C2" s="457"/>
      <c r="D2" s="457"/>
      <c r="E2" s="457"/>
      <c r="F2" s="457"/>
      <c r="G2" s="457"/>
      <c r="H2" s="457"/>
      <c r="I2" s="457"/>
      <c r="J2" s="457"/>
      <c r="K2" s="457"/>
      <c r="L2" s="457"/>
      <c r="M2" s="457"/>
      <c r="N2" s="457"/>
      <c r="O2" s="457"/>
      <c r="P2" s="457"/>
      <c r="Q2" s="457"/>
      <c r="R2" s="457"/>
      <c r="S2" s="457"/>
      <c r="T2" s="457"/>
      <c r="U2" s="457"/>
      <c r="V2" s="457"/>
      <c r="W2" s="457"/>
      <c r="X2" s="457"/>
    </row>
    <row r="3" spans="1:24" ht="14.25" customHeight="1">
      <c r="A3" s="458" t="s">
        <v>164</v>
      </c>
      <c r="B3" s="395"/>
      <c r="C3" s="395"/>
      <c r="D3" s="395"/>
      <c r="E3" s="395"/>
      <c r="F3" s="395"/>
      <c r="G3" s="395"/>
      <c r="H3" s="395"/>
      <c r="I3" s="395"/>
      <c r="J3" s="395"/>
      <c r="K3" s="395"/>
      <c r="L3" s="395"/>
      <c r="M3" s="459"/>
      <c r="N3" s="460" t="s">
        <v>120</v>
      </c>
      <c r="O3" s="442"/>
      <c r="P3" s="442"/>
      <c r="Q3" s="442"/>
      <c r="R3" s="442"/>
      <c r="S3" s="461"/>
      <c r="T3" s="460" t="s">
        <v>121</v>
      </c>
      <c r="U3" s="442"/>
      <c r="V3" s="442"/>
      <c r="W3" s="442"/>
      <c r="X3" s="443"/>
    </row>
    <row r="4" spans="1:24" ht="13.5" customHeight="1">
      <c r="A4" s="462">
        <v>44095</v>
      </c>
      <c r="B4" s="342"/>
      <c r="C4" s="342"/>
      <c r="D4" s="342"/>
      <c r="E4" s="342"/>
      <c r="F4" s="342"/>
      <c r="G4" s="342"/>
      <c r="H4" s="342"/>
      <c r="I4" s="342"/>
      <c r="J4" s="342"/>
      <c r="K4" s="342"/>
      <c r="L4" s="342"/>
      <c r="M4" s="463"/>
      <c r="N4" s="464">
        <f>IF(Input!C10="","",Input!C10)</f>
      </c>
      <c r="O4" s="465"/>
      <c r="P4" s="465"/>
      <c r="Q4" s="465"/>
      <c r="R4" s="465"/>
      <c r="S4" s="466"/>
      <c r="T4" s="464">
        <v>2020</v>
      </c>
      <c r="U4" s="465"/>
      <c r="V4" s="465"/>
      <c r="W4" s="465"/>
      <c r="X4" s="467"/>
    </row>
    <row r="5" spans="1:24" ht="4.5" customHeight="1">
      <c r="A5" s="3"/>
      <c r="B5" s="435" t="s">
        <v>266</v>
      </c>
      <c r="C5" s="435"/>
      <c r="D5" s="435"/>
      <c r="E5" s="435"/>
      <c r="F5" s="435"/>
      <c r="G5" s="435"/>
      <c r="H5" s="435"/>
      <c r="I5" s="435"/>
      <c r="J5" s="435"/>
      <c r="K5" s="435"/>
      <c r="L5" s="87"/>
      <c r="M5" s="87"/>
      <c r="N5" s="437"/>
      <c r="O5" s="438"/>
      <c r="P5" s="438"/>
      <c r="Q5" s="438"/>
      <c r="R5" s="438"/>
      <c r="S5" s="439"/>
      <c r="T5" s="437"/>
      <c r="U5" s="438"/>
      <c r="V5" s="438"/>
      <c r="W5" s="438"/>
      <c r="X5" s="440"/>
    </row>
    <row r="6" spans="1:24" ht="15" customHeight="1">
      <c r="A6" s="4"/>
      <c r="B6" s="435"/>
      <c r="C6" s="435"/>
      <c r="D6" s="435"/>
      <c r="E6" s="435"/>
      <c r="F6" s="435"/>
      <c r="G6" s="435"/>
      <c r="H6" s="435"/>
      <c r="I6" s="435"/>
      <c r="J6" s="435"/>
      <c r="K6" s="435"/>
      <c r="L6" s="87"/>
      <c r="M6" s="87"/>
      <c r="N6" s="441" t="s">
        <v>122</v>
      </c>
      <c r="O6" s="442"/>
      <c r="P6" s="442"/>
      <c r="Q6" s="442"/>
      <c r="R6" s="442"/>
      <c r="S6" s="442"/>
      <c r="T6" s="441" t="s">
        <v>123</v>
      </c>
      <c r="U6" s="442"/>
      <c r="V6" s="442"/>
      <c r="W6" s="442"/>
      <c r="X6" s="443"/>
    </row>
    <row r="7" spans="1:24" ht="28.5" customHeight="1">
      <c r="A7" s="5"/>
      <c r="B7" s="436"/>
      <c r="C7" s="436"/>
      <c r="D7" s="436"/>
      <c r="E7" s="436"/>
      <c r="F7" s="436"/>
      <c r="G7" s="436"/>
      <c r="H7" s="436"/>
      <c r="I7" s="436"/>
      <c r="J7" s="436"/>
      <c r="K7" s="436"/>
      <c r="L7" s="6"/>
      <c r="M7" s="6"/>
      <c r="N7" s="444">
        <f>IF(Input!F10="","",Input!F10)</f>
      </c>
      <c r="O7" s="445"/>
      <c r="P7" s="445"/>
      <c r="Q7" s="445"/>
      <c r="R7" s="445"/>
      <c r="S7" s="445"/>
      <c r="T7" s="446"/>
      <c r="U7" s="447"/>
      <c r="V7" s="447"/>
      <c r="W7" s="447"/>
      <c r="X7" s="448"/>
    </row>
    <row r="8" spans="1:24" ht="76.5" customHeight="1">
      <c r="A8" s="88" t="s">
        <v>124</v>
      </c>
      <c r="B8" s="449" t="s">
        <v>165</v>
      </c>
      <c r="C8" s="450"/>
      <c r="D8" s="450"/>
      <c r="E8" s="450"/>
      <c r="F8" s="450"/>
      <c r="G8" s="450"/>
      <c r="H8" s="450"/>
      <c r="I8" s="450"/>
      <c r="J8" s="450"/>
      <c r="K8" s="450"/>
      <c r="L8" s="450"/>
      <c r="M8" s="450"/>
      <c r="N8" s="450"/>
      <c r="O8" s="450"/>
      <c r="P8" s="450"/>
      <c r="Q8" s="450"/>
      <c r="R8" s="450"/>
      <c r="S8" s="450"/>
      <c r="T8" s="450"/>
      <c r="U8" s="450"/>
      <c r="V8" s="450"/>
      <c r="W8" s="450"/>
      <c r="X8" s="451"/>
    </row>
    <row r="9" spans="1:24" ht="14.25" customHeight="1">
      <c r="A9" s="452" t="s">
        <v>125</v>
      </c>
      <c r="B9" s="453"/>
      <c r="C9" s="453"/>
      <c r="D9" s="453"/>
      <c r="E9" s="453"/>
      <c r="F9" s="453"/>
      <c r="G9" s="453"/>
      <c r="H9" s="453"/>
      <c r="I9" s="453"/>
      <c r="J9" s="453"/>
      <c r="K9" s="453"/>
      <c r="L9" s="453"/>
      <c r="M9" s="453"/>
      <c r="N9" s="453"/>
      <c r="O9" s="453"/>
      <c r="P9" s="453"/>
      <c r="Q9" s="453"/>
      <c r="R9" s="453"/>
      <c r="S9" s="453"/>
      <c r="T9" s="453"/>
      <c r="U9" s="453"/>
      <c r="V9" s="453"/>
      <c r="W9" s="453"/>
      <c r="X9" s="454"/>
    </row>
    <row r="10" spans="1:24" ht="30.75" customHeight="1">
      <c r="A10" s="455" t="s">
        <v>166</v>
      </c>
      <c r="B10" s="390"/>
      <c r="C10" s="390"/>
      <c r="D10" s="390"/>
      <c r="E10" s="390"/>
      <c r="F10" s="390"/>
      <c r="G10" s="390"/>
      <c r="H10" s="390"/>
      <c r="I10" s="390"/>
      <c r="J10" s="390"/>
      <c r="K10" s="390"/>
      <c r="L10" s="390"/>
      <c r="M10" s="390"/>
      <c r="N10" s="390"/>
      <c r="O10" s="390"/>
      <c r="P10" s="390"/>
      <c r="Q10" s="390"/>
      <c r="R10" s="390"/>
      <c r="S10" s="390"/>
      <c r="T10" s="390"/>
      <c r="U10" s="390"/>
      <c r="V10" s="390"/>
      <c r="W10" s="390"/>
      <c r="X10" s="391"/>
    </row>
    <row r="11" spans="1:24" ht="23.25" customHeight="1">
      <c r="A11" s="7" t="s">
        <v>126</v>
      </c>
      <c r="B11" s="390" t="s">
        <v>127</v>
      </c>
      <c r="C11" s="390"/>
      <c r="D11" s="390"/>
      <c r="E11" s="390"/>
      <c r="F11" s="390"/>
      <c r="G11" s="390"/>
      <c r="H11" s="390"/>
      <c r="I11" s="390"/>
      <c r="J11" s="390"/>
      <c r="K11" s="390"/>
      <c r="L11" s="390"/>
      <c r="M11" s="390"/>
      <c r="N11" s="390"/>
      <c r="O11" s="390"/>
      <c r="P11" s="390"/>
      <c r="Q11" s="390"/>
      <c r="R11" s="390"/>
      <c r="S11" s="390"/>
      <c r="T11" s="390"/>
      <c r="U11" s="390"/>
      <c r="V11" s="390"/>
      <c r="W11" s="390"/>
      <c r="X11" s="391"/>
    </row>
    <row r="12" spans="1:24" ht="10.5" customHeight="1">
      <c r="A12" s="7" t="s">
        <v>128</v>
      </c>
      <c r="B12" s="390" t="s">
        <v>282</v>
      </c>
      <c r="C12" s="390"/>
      <c r="D12" s="390"/>
      <c r="E12" s="390"/>
      <c r="F12" s="390"/>
      <c r="G12" s="390"/>
      <c r="H12" s="390"/>
      <c r="I12" s="390"/>
      <c r="J12" s="390"/>
      <c r="K12" s="390"/>
      <c r="L12" s="390"/>
      <c r="M12" s="390"/>
      <c r="N12" s="390"/>
      <c r="O12" s="390"/>
      <c r="P12" s="390"/>
      <c r="Q12" s="390"/>
      <c r="R12" s="390"/>
      <c r="S12" s="390"/>
      <c r="T12" s="390"/>
      <c r="U12" s="390"/>
      <c r="V12" s="390"/>
      <c r="W12" s="390"/>
      <c r="X12" s="391"/>
    </row>
    <row r="13" spans="1:24" ht="14.25" customHeight="1">
      <c r="A13" s="7" t="s">
        <v>129</v>
      </c>
      <c r="B13" s="390" t="s">
        <v>271</v>
      </c>
      <c r="C13" s="390"/>
      <c r="D13" s="390"/>
      <c r="E13" s="390"/>
      <c r="F13" s="390"/>
      <c r="G13" s="390"/>
      <c r="H13" s="390"/>
      <c r="I13" s="390"/>
      <c r="J13" s="390"/>
      <c r="K13" s="390"/>
      <c r="L13" s="390"/>
      <c r="M13" s="390"/>
      <c r="N13" s="390"/>
      <c r="O13" s="390"/>
      <c r="P13" s="390"/>
      <c r="Q13" s="390"/>
      <c r="R13" s="390"/>
      <c r="S13" s="390"/>
      <c r="T13" s="390"/>
      <c r="U13" s="390"/>
      <c r="V13" s="390"/>
      <c r="W13" s="390"/>
      <c r="X13" s="391"/>
    </row>
    <row r="14" spans="1:24" ht="14.25" customHeight="1">
      <c r="A14" s="7" t="s">
        <v>130</v>
      </c>
      <c r="B14" s="390" t="s">
        <v>167</v>
      </c>
      <c r="C14" s="390"/>
      <c r="D14" s="390"/>
      <c r="E14" s="390"/>
      <c r="F14" s="390"/>
      <c r="G14" s="390"/>
      <c r="H14" s="390"/>
      <c r="I14" s="390"/>
      <c r="J14" s="390"/>
      <c r="K14" s="390"/>
      <c r="L14" s="390"/>
      <c r="M14" s="390"/>
      <c r="N14" s="390"/>
      <c r="O14" s="390"/>
      <c r="P14" s="390"/>
      <c r="Q14" s="390"/>
      <c r="R14" s="390"/>
      <c r="S14" s="390"/>
      <c r="T14" s="390"/>
      <c r="U14" s="390"/>
      <c r="V14" s="390"/>
      <c r="W14" s="390"/>
      <c r="X14" s="391"/>
    </row>
    <row r="15" spans="1:24" ht="21" customHeight="1">
      <c r="A15" s="7" t="s">
        <v>132</v>
      </c>
      <c r="B15" s="390" t="s">
        <v>131</v>
      </c>
      <c r="C15" s="390"/>
      <c r="D15" s="390"/>
      <c r="E15" s="390"/>
      <c r="F15" s="390"/>
      <c r="G15" s="390"/>
      <c r="H15" s="390"/>
      <c r="I15" s="390"/>
      <c r="J15" s="390"/>
      <c r="K15" s="390"/>
      <c r="L15" s="390"/>
      <c r="M15" s="390"/>
      <c r="N15" s="390"/>
      <c r="O15" s="390"/>
      <c r="P15" s="390"/>
      <c r="Q15" s="390"/>
      <c r="R15" s="390"/>
      <c r="S15" s="390"/>
      <c r="T15" s="390"/>
      <c r="U15" s="390"/>
      <c r="V15" s="390"/>
      <c r="W15" s="390"/>
      <c r="X15" s="391"/>
    </row>
    <row r="16" spans="1:24" ht="8.25" customHeight="1">
      <c r="A16" s="7" t="s">
        <v>272</v>
      </c>
      <c r="B16" s="390" t="s">
        <v>133</v>
      </c>
      <c r="C16" s="390"/>
      <c r="D16" s="390"/>
      <c r="E16" s="390"/>
      <c r="F16" s="390"/>
      <c r="G16" s="390"/>
      <c r="H16" s="390"/>
      <c r="I16" s="390"/>
      <c r="J16" s="390"/>
      <c r="K16" s="390"/>
      <c r="L16" s="390"/>
      <c r="M16" s="390"/>
      <c r="N16" s="390"/>
      <c r="O16" s="390"/>
      <c r="P16" s="390"/>
      <c r="Q16" s="390"/>
      <c r="R16" s="390"/>
      <c r="S16" s="390"/>
      <c r="T16" s="390"/>
      <c r="U16" s="390"/>
      <c r="V16" s="390"/>
      <c r="W16" s="390"/>
      <c r="X16" s="391"/>
    </row>
    <row r="17" spans="1:24" ht="11.25" customHeight="1">
      <c r="A17" s="3"/>
      <c r="B17" s="89"/>
      <c r="C17" s="90"/>
      <c r="D17" s="390" t="s">
        <v>134</v>
      </c>
      <c r="E17" s="390"/>
      <c r="F17" s="390"/>
      <c r="G17" s="390"/>
      <c r="H17" s="390"/>
      <c r="I17" s="390"/>
      <c r="J17" s="390"/>
      <c r="K17" s="390"/>
      <c r="L17" s="390"/>
      <c r="M17" s="390"/>
      <c r="N17" s="390"/>
      <c r="O17" s="390"/>
      <c r="P17" s="390"/>
      <c r="Q17" s="390"/>
      <c r="R17" s="390"/>
      <c r="S17" s="390"/>
      <c r="T17" s="390"/>
      <c r="U17" s="390"/>
      <c r="V17" s="390"/>
      <c r="W17" s="390"/>
      <c r="X17" s="391"/>
    </row>
    <row r="18" spans="1:24" ht="8.25" customHeight="1">
      <c r="A18" s="3"/>
      <c r="B18" s="89"/>
      <c r="C18" s="90"/>
      <c r="D18" s="390" t="s">
        <v>135</v>
      </c>
      <c r="E18" s="390"/>
      <c r="F18" s="390"/>
      <c r="G18" s="390"/>
      <c r="H18" s="390"/>
      <c r="I18" s="390"/>
      <c r="J18" s="390"/>
      <c r="K18" s="390"/>
      <c r="L18" s="390"/>
      <c r="M18" s="390"/>
      <c r="N18" s="390"/>
      <c r="O18" s="390"/>
      <c r="P18" s="390"/>
      <c r="Q18" s="390"/>
      <c r="R18" s="390"/>
      <c r="S18" s="390"/>
      <c r="T18" s="390"/>
      <c r="U18" s="390"/>
      <c r="V18" s="390"/>
      <c r="W18" s="390"/>
      <c r="X18" s="391"/>
    </row>
    <row r="19" spans="1:24" ht="14.25" customHeight="1">
      <c r="A19" s="3"/>
      <c r="B19" s="89"/>
      <c r="C19" s="90"/>
      <c r="D19" s="390" t="s">
        <v>136</v>
      </c>
      <c r="E19" s="390"/>
      <c r="F19" s="390"/>
      <c r="G19" s="390"/>
      <c r="H19" s="390"/>
      <c r="I19" s="390"/>
      <c r="J19" s="390"/>
      <c r="K19" s="390"/>
      <c r="L19" s="390"/>
      <c r="M19" s="390"/>
      <c r="N19" s="390"/>
      <c r="O19" s="390"/>
      <c r="P19" s="390"/>
      <c r="Q19" s="390"/>
      <c r="R19" s="390"/>
      <c r="S19" s="390"/>
      <c r="T19" s="390"/>
      <c r="U19" s="390"/>
      <c r="V19" s="390"/>
      <c r="W19" s="390"/>
      <c r="X19" s="391"/>
    </row>
    <row r="20" spans="1:24" ht="14.25" customHeight="1">
      <c r="A20" s="8"/>
      <c r="B20" s="89"/>
      <c r="C20" s="90"/>
      <c r="D20" s="390" t="s">
        <v>137</v>
      </c>
      <c r="E20" s="390"/>
      <c r="F20" s="390"/>
      <c r="G20" s="390"/>
      <c r="H20" s="390"/>
      <c r="I20" s="390"/>
      <c r="J20" s="390"/>
      <c r="K20" s="390"/>
      <c r="L20" s="390"/>
      <c r="M20" s="390"/>
      <c r="N20" s="390"/>
      <c r="O20" s="390"/>
      <c r="P20" s="390"/>
      <c r="Q20" s="390"/>
      <c r="R20" s="390"/>
      <c r="S20" s="390"/>
      <c r="T20" s="390"/>
      <c r="U20" s="390"/>
      <c r="V20" s="390"/>
      <c r="W20" s="390"/>
      <c r="X20" s="391"/>
    </row>
    <row r="21" spans="1:24" ht="9" customHeight="1">
      <c r="A21" s="7" t="s">
        <v>168</v>
      </c>
      <c r="B21" s="390" t="s">
        <v>138</v>
      </c>
      <c r="C21" s="390"/>
      <c r="D21" s="390"/>
      <c r="E21" s="390"/>
      <c r="F21" s="390"/>
      <c r="G21" s="390"/>
      <c r="H21" s="390"/>
      <c r="I21" s="390"/>
      <c r="J21" s="390"/>
      <c r="K21" s="390"/>
      <c r="L21" s="390"/>
      <c r="M21" s="390"/>
      <c r="N21" s="390"/>
      <c r="O21" s="390"/>
      <c r="P21" s="390"/>
      <c r="Q21" s="390"/>
      <c r="R21" s="390"/>
      <c r="S21" s="390"/>
      <c r="T21" s="390"/>
      <c r="U21" s="390"/>
      <c r="V21" s="390"/>
      <c r="W21" s="390"/>
      <c r="X21" s="391"/>
    </row>
    <row r="22" spans="1:24" ht="24.75" customHeight="1">
      <c r="A22" s="7" t="s">
        <v>273</v>
      </c>
      <c r="B22" s="390" t="s">
        <v>139</v>
      </c>
      <c r="C22" s="390"/>
      <c r="D22" s="390"/>
      <c r="E22" s="390"/>
      <c r="F22" s="390"/>
      <c r="G22" s="390"/>
      <c r="H22" s="390"/>
      <c r="I22" s="390"/>
      <c r="J22" s="390"/>
      <c r="K22" s="390"/>
      <c r="L22" s="390"/>
      <c r="M22" s="390"/>
      <c r="N22" s="390"/>
      <c r="O22" s="390"/>
      <c r="P22" s="390"/>
      <c r="Q22" s="390"/>
      <c r="R22" s="390"/>
      <c r="S22" s="390"/>
      <c r="T22" s="390"/>
      <c r="U22" s="390"/>
      <c r="V22" s="390"/>
      <c r="W22" s="390"/>
      <c r="X22" s="391"/>
    </row>
    <row r="23" spans="1:24" ht="10.5" customHeight="1">
      <c r="A23" s="7"/>
      <c r="B23" s="89"/>
      <c r="C23" s="91" t="s">
        <v>140</v>
      </c>
      <c r="D23" s="390" t="s">
        <v>141</v>
      </c>
      <c r="E23" s="390"/>
      <c r="F23" s="390"/>
      <c r="G23" s="390"/>
      <c r="H23" s="390"/>
      <c r="I23" s="390"/>
      <c r="J23" s="390"/>
      <c r="K23" s="390"/>
      <c r="L23" s="390"/>
      <c r="M23" s="390"/>
      <c r="N23" s="390"/>
      <c r="O23" s="390"/>
      <c r="P23" s="390"/>
      <c r="Q23" s="390"/>
      <c r="R23" s="390"/>
      <c r="S23" s="390"/>
      <c r="T23" s="390"/>
      <c r="U23" s="390"/>
      <c r="V23" s="390"/>
      <c r="W23" s="390"/>
      <c r="X23" s="391"/>
    </row>
    <row r="24" spans="1:24" ht="9.75" customHeight="1">
      <c r="A24" s="7"/>
      <c r="B24" s="89"/>
      <c r="C24" s="91" t="s">
        <v>142</v>
      </c>
      <c r="D24" s="390" t="s">
        <v>143</v>
      </c>
      <c r="E24" s="390"/>
      <c r="F24" s="390"/>
      <c r="G24" s="390"/>
      <c r="H24" s="390"/>
      <c r="I24" s="390"/>
      <c r="J24" s="390"/>
      <c r="K24" s="390"/>
      <c r="L24" s="390"/>
      <c r="M24" s="390"/>
      <c r="N24" s="390"/>
      <c r="O24" s="390"/>
      <c r="P24" s="390"/>
      <c r="Q24" s="390"/>
      <c r="R24" s="390"/>
      <c r="S24" s="390"/>
      <c r="T24" s="390"/>
      <c r="U24" s="390"/>
      <c r="V24" s="390"/>
      <c r="W24" s="390"/>
      <c r="X24" s="391"/>
    </row>
    <row r="25" spans="1:24" ht="14.25" customHeight="1">
      <c r="A25" s="7"/>
      <c r="B25" s="89"/>
      <c r="C25" s="91" t="s">
        <v>144</v>
      </c>
      <c r="D25" s="390" t="s">
        <v>145</v>
      </c>
      <c r="E25" s="390"/>
      <c r="F25" s="390"/>
      <c r="G25" s="390"/>
      <c r="H25" s="390"/>
      <c r="I25" s="390"/>
      <c r="J25" s="390"/>
      <c r="K25" s="390"/>
      <c r="L25" s="390"/>
      <c r="M25" s="390"/>
      <c r="N25" s="390"/>
      <c r="O25" s="390"/>
      <c r="P25" s="390"/>
      <c r="Q25" s="390"/>
      <c r="R25" s="390"/>
      <c r="S25" s="390"/>
      <c r="T25" s="390"/>
      <c r="U25" s="390"/>
      <c r="V25" s="390"/>
      <c r="W25" s="390"/>
      <c r="X25" s="391"/>
    </row>
    <row r="26" spans="1:24" ht="9" customHeight="1">
      <c r="A26" s="7" t="s">
        <v>274</v>
      </c>
      <c r="B26" s="89"/>
      <c r="C26" s="91" t="s">
        <v>140</v>
      </c>
      <c r="D26" s="433" t="s">
        <v>275</v>
      </c>
      <c r="E26" s="433"/>
      <c r="F26" s="433"/>
      <c r="G26" s="433"/>
      <c r="H26" s="433"/>
      <c r="I26" s="433"/>
      <c r="J26" s="433"/>
      <c r="K26" s="433"/>
      <c r="L26" s="433"/>
      <c r="M26" s="433"/>
      <c r="N26" s="433"/>
      <c r="O26" s="433"/>
      <c r="P26" s="433"/>
      <c r="Q26" s="433"/>
      <c r="R26" s="433"/>
      <c r="S26" s="433"/>
      <c r="T26" s="433"/>
      <c r="U26" s="433"/>
      <c r="V26" s="433"/>
      <c r="W26" s="433"/>
      <c r="X26" s="434"/>
    </row>
    <row r="27" spans="1:24" ht="15" customHeight="1">
      <c r="A27" s="7"/>
      <c r="B27" s="89"/>
      <c r="C27" s="91" t="s">
        <v>142</v>
      </c>
      <c r="D27" s="390" t="s">
        <v>146</v>
      </c>
      <c r="E27" s="390"/>
      <c r="F27" s="390"/>
      <c r="G27" s="390"/>
      <c r="H27" s="390"/>
      <c r="I27" s="390"/>
      <c r="J27" s="390"/>
      <c r="K27" s="390"/>
      <c r="L27" s="390"/>
      <c r="M27" s="390"/>
      <c r="N27" s="390"/>
      <c r="O27" s="390"/>
      <c r="P27" s="390"/>
      <c r="Q27" s="390"/>
      <c r="R27" s="390"/>
      <c r="S27" s="390"/>
      <c r="T27" s="390"/>
      <c r="U27" s="390"/>
      <c r="V27" s="390"/>
      <c r="W27" s="390"/>
      <c r="X27" s="391"/>
    </row>
    <row r="28" spans="1:24" ht="21" customHeight="1">
      <c r="A28" s="9" t="s">
        <v>276</v>
      </c>
      <c r="B28" s="392" t="s">
        <v>147</v>
      </c>
      <c r="C28" s="392"/>
      <c r="D28" s="392"/>
      <c r="E28" s="392"/>
      <c r="F28" s="392"/>
      <c r="G28" s="392"/>
      <c r="H28" s="392"/>
      <c r="I28" s="392"/>
      <c r="J28" s="392"/>
      <c r="K28" s="392"/>
      <c r="L28" s="392"/>
      <c r="M28" s="392"/>
      <c r="N28" s="392"/>
      <c r="O28" s="392"/>
      <c r="P28" s="392"/>
      <c r="Q28" s="392"/>
      <c r="R28" s="392"/>
      <c r="S28" s="392"/>
      <c r="T28" s="392"/>
      <c r="U28" s="392"/>
      <c r="V28" s="392"/>
      <c r="W28" s="392"/>
      <c r="X28" s="393"/>
    </row>
    <row r="29" spans="1:24" ht="12" customHeight="1">
      <c r="A29" s="361" t="s">
        <v>177</v>
      </c>
      <c r="B29" s="362"/>
      <c r="C29" s="362"/>
      <c r="D29" s="362"/>
      <c r="E29" s="362"/>
      <c r="F29" s="362"/>
      <c r="G29" s="362"/>
      <c r="H29" s="362"/>
      <c r="I29" s="362"/>
      <c r="J29" s="362"/>
      <c r="K29" s="362"/>
      <c r="L29" s="362"/>
      <c r="M29" s="362"/>
      <c r="N29" s="362"/>
      <c r="O29" s="362"/>
      <c r="P29" s="362"/>
      <c r="Q29" s="362"/>
      <c r="R29" s="362"/>
      <c r="S29" s="362"/>
      <c r="T29" s="362"/>
      <c r="U29" s="362"/>
      <c r="V29" s="362"/>
      <c r="W29" s="362"/>
      <c r="X29" s="363"/>
    </row>
    <row r="30" spans="1:24" ht="12" customHeight="1">
      <c r="A30" s="394" t="s">
        <v>169</v>
      </c>
      <c r="B30" s="395"/>
      <c r="C30" s="395"/>
      <c r="D30" s="395"/>
      <c r="E30" s="395"/>
      <c r="F30" s="395"/>
      <c r="G30" s="395"/>
      <c r="H30" s="395"/>
      <c r="I30" s="395"/>
      <c r="J30" s="395"/>
      <c r="K30" s="395"/>
      <c r="L30" s="395"/>
      <c r="M30" s="395"/>
      <c r="N30" s="395"/>
      <c r="O30" s="395"/>
      <c r="P30" s="395"/>
      <c r="Q30" s="395"/>
      <c r="R30" s="395"/>
      <c r="S30" s="395"/>
      <c r="T30" s="395"/>
      <c r="U30" s="395"/>
      <c r="V30" s="395"/>
      <c r="W30" s="395"/>
      <c r="X30" s="396"/>
    </row>
    <row r="31" spans="1:24" ht="12" customHeight="1">
      <c r="A31" s="397">
        <f>IF(Input!C5="","",Input!C5)</f>
      </c>
      <c r="B31" s="398"/>
      <c r="C31" s="398"/>
      <c r="D31" s="398"/>
      <c r="E31" s="398"/>
      <c r="F31" s="398"/>
      <c r="G31" s="398"/>
      <c r="H31" s="398"/>
      <c r="I31" s="398"/>
      <c r="J31" s="398"/>
      <c r="K31" s="398"/>
      <c r="L31" s="398"/>
      <c r="M31" s="398"/>
      <c r="N31" s="398"/>
      <c r="O31" s="398"/>
      <c r="P31" s="398"/>
      <c r="Q31" s="398"/>
      <c r="R31" s="398"/>
      <c r="S31" s="398"/>
      <c r="T31" s="398"/>
      <c r="U31" s="398"/>
      <c r="V31" s="398"/>
      <c r="W31" s="398"/>
      <c r="X31" s="10"/>
    </row>
    <row r="32" spans="1:24" ht="12" customHeight="1">
      <c r="A32" s="397">
        <f>IF(Input!C6="","",Input!C6&amp;" "&amp;Input!C7)</f>
      </c>
      <c r="B32" s="398"/>
      <c r="C32" s="398"/>
      <c r="D32" s="398"/>
      <c r="E32" s="398"/>
      <c r="F32" s="398"/>
      <c r="G32" s="398"/>
      <c r="H32" s="398"/>
      <c r="I32" s="398"/>
      <c r="J32" s="398"/>
      <c r="K32" s="398"/>
      <c r="L32" s="398"/>
      <c r="M32" s="398"/>
      <c r="N32" s="398"/>
      <c r="O32" s="398"/>
      <c r="P32" s="398"/>
      <c r="Q32" s="398"/>
      <c r="R32" s="398"/>
      <c r="S32" s="398"/>
      <c r="T32" s="398"/>
      <c r="U32" s="398"/>
      <c r="V32" s="398"/>
      <c r="W32" s="398"/>
      <c r="X32" s="10"/>
    </row>
    <row r="33" spans="1:24" ht="12" customHeight="1">
      <c r="A33" s="386">
        <f>IF(Input!C8="","",Input!C8)</f>
      </c>
      <c r="B33" s="387"/>
      <c r="C33" s="387"/>
      <c r="D33" s="387"/>
      <c r="E33" s="387"/>
      <c r="F33" s="387"/>
      <c r="G33" s="387"/>
      <c r="H33" s="387"/>
      <c r="I33" s="387"/>
      <c r="J33" s="387"/>
      <c r="K33" s="387"/>
      <c r="L33" s="387"/>
      <c r="M33" s="387"/>
      <c r="N33" s="387"/>
      <c r="O33" s="387"/>
      <c r="P33" s="387"/>
      <c r="Q33" s="387"/>
      <c r="R33" s="387"/>
      <c r="S33" s="388">
        <f>IF(Input!C9="","",Input!C9)</f>
      </c>
      <c r="T33" s="388"/>
      <c r="U33" s="388"/>
      <c r="V33" s="388"/>
      <c r="W33" s="388"/>
      <c r="X33" s="389"/>
    </row>
    <row r="34" spans="1:24" ht="11.25" customHeight="1">
      <c r="A34" s="382" t="s">
        <v>170</v>
      </c>
      <c r="B34" s="383"/>
      <c r="C34" s="383"/>
      <c r="D34" s="383"/>
      <c r="E34" s="383"/>
      <c r="F34" s="383"/>
      <c r="G34" s="383"/>
      <c r="H34" s="383"/>
      <c r="I34" s="383"/>
      <c r="J34" s="383"/>
      <c r="K34" s="383"/>
      <c r="L34" s="383"/>
      <c r="M34" s="383"/>
      <c r="N34" s="399" t="s">
        <v>148</v>
      </c>
      <c r="O34" s="399"/>
      <c r="P34" s="399"/>
      <c r="Q34" s="399"/>
      <c r="R34" s="399"/>
      <c r="S34" s="399"/>
      <c r="T34" s="399"/>
      <c r="U34" s="399"/>
      <c r="V34" s="399"/>
      <c r="W34" s="399"/>
      <c r="X34" s="400"/>
    </row>
    <row r="35" spans="1:24" ht="11.25" customHeight="1">
      <c r="A35" s="421">
        <v>6</v>
      </c>
      <c r="B35" s="422"/>
      <c r="C35" s="422"/>
      <c r="D35" s="422"/>
      <c r="E35" s="403">
        <v>7</v>
      </c>
      <c r="F35" s="404"/>
      <c r="G35" s="404"/>
      <c r="H35" s="404"/>
      <c r="I35" s="404"/>
      <c r="J35" s="404"/>
      <c r="K35" s="404"/>
      <c r="L35" s="404"/>
      <c r="M35" s="405"/>
      <c r="N35" s="403">
        <v>8</v>
      </c>
      <c r="O35" s="404"/>
      <c r="P35" s="404"/>
      <c r="Q35" s="404"/>
      <c r="R35" s="404"/>
      <c r="S35" s="404"/>
      <c r="T35" s="405"/>
      <c r="U35" s="403">
        <v>9</v>
      </c>
      <c r="V35" s="404"/>
      <c r="W35" s="404"/>
      <c r="X35" s="405"/>
    </row>
    <row r="36" spans="1:24" ht="14.25" customHeight="1">
      <c r="A36" s="406" t="s">
        <v>53</v>
      </c>
      <c r="B36" s="407"/>
      <c r="C36" s="407"/>
      <c r="D36" s="407"/>
      <c r="E36" s="406" t="s">
        <v>171</v>
      </c>
      <c r="F36" s="407"/>
      <c r="G36" s="407"/>
      <c r="H36" s="407"/>
      <c r="I36" s="407"/>
      <c r="J36" s="407"/>
      <c r="K36" s="407"/>
      <c r="L36" s="407"/>
      <c r="M36" s="408"/>
      <c r="N36" s="406" t="s">
        <v>173</v>
      </c>
      <c r="O36" s="407"/>
      <c r="P36" s="407"/>
      <c r="Q36" s="407"/>
      <c r="R36" s="407"/>
      <c r="S36" s="407"/>
      <c r="T36" s="408"/>
      <c r="U36" s="406" t="s">
        <v>175</v>
      </c>
      <c r="V36" s="407"/>
      <c r="W36" s="407"/>
      <c r="X36" s="408"/>
    </row>
    <row r="37" spans="1:24" ht="21" customHeight="1">
      <c r="A37" s="423"/>
      <c r="B37" s="424"/>
      <c r="C37" s="424"/>
      <c r="D37" s="424"/>
      <c r="E37" s="352" t="s">
        <v>172</v>
      </c>
      <c r="F37" s="401"/>
      <c r="G37" s="401"/>
      <c r="H37" s="401"/>
      <c r="I37" s="401"/>
      <c r="J37" s="401"/>
      <c r="K37" s="401"/>
      <c r="L37" s="401"/>
      <c r="M37" s="402"/>
      <c r="N37" s="352" t="s">
        <v>174</v>
      </c>
      <c r="O37" s="401"/>
      <c r="P37" s="401"/>
      <c r="Q37" s="401"/>
      <c r="R37" s="401"/>
      <c r="S37" s="401"/>
      <c r="T37" s="402"/>
      <c r="U37" s="352" t="s">
        <v>176</v>
      </c>
      <c r="V37" s="401"/>
      <c r="W37" s="401"/>
      <c r="X37" s="402"/>
    </row>
    <row r="38" spans="1:24" ht="13.5" customHeight="1">
      <c r="A38" s="425" t="s">
        <v>209</v>
      </c>
      <c r="B38" s="426"/>
      <c r="C38" s="426"/>
      <c r="D38" s="426"/>
      <c r="E38" s="430">
        <f>IF(Input!D13="","",Input!D13)</f>
      </c>
      <c r="F38" s="431"/>
      <c r="G38" s="431"/>
      <c r="H38" s="431"/>
      <c r="I38" s="431"/>
      <c r="J38" s="431"/>
      <c r="K38" s="431"/>
      <c r="L38" s="431"/>
      <c r="M38" s="432"/>
      <c r="N38" s="409"/>
      <c r="O38" s="410"/>
      <c r="P38" s="410"/>
      <c r="Q38" s="410"/>
      <c r="R38" s="410"/>
      <c r="S38" s="410"/>
      <c r="T38" s="411"/>
      <c r="U38" s="409"/>
      <c r="V38" s="410"/>
      <c r="W38" s="410"/>
      <c r="X38" s="411"/>
    </row>
    <row r="39" spans="1:24" ht="9.75" customHeight="1">
      <c r="A39" s="92" t="s">
        <v>179</v>
      </c>
      <c r="B39" s="15" t="s">
        <v>149</v>
      </c>
      <c r="C39" s="15"/>
      <c r="D39" s="15"/>
      <c r="E39" s="120"/>
      <c r="F39" s="120"/>
      <c r="G39" s="120"/>
      <c r="H39" s="120"/>
      <c r="I39" s="120"/>
      <c r="J39" s="120"/>
      <c r="K39" s="120"/>
      <c r="L39" s="120"/>
      <c r="M39" s="120"/>
      <c r="N39" s="120"/>
      <c r="O39" s="93"/>
      <c r="P39" s="93"/>
      <c r="Q39" s="427" t="s">
        <v>148</v>
      </c>
      <c r="R39" s="428"/>
      <c r="S39" s="428"/>
      <c r="T39" s="428"/>
      <c r="U39" s="428"/>
      <c r="V39" s="428"/>
      <c r="W39" s="428"/>
      <c r="X39" s="429"/>
    </row>
    <row r="40" spans="1:24" ht="19.5" customHeight="1">
      <c r="A40" s="94"/>
      <c r="B40" s="95" t="s">
        <v>150</v>
      </c>
      <c r="C40" s="96"/>
      <c r="D40" s="420">
        <f>IF(Input!D14="","",Input!D14)</f>
      </c>
      <c r="E40" s="420"/>
      <c r="F40" s="420"/>
      <c r="G40" s="97"/>
      <c r="H40" s="97"/>
      <c r="I40" s="97"/>
      <c r="J40" s="97"/>
      <c r="K40" s="97"/>
      <c r="L40" s="97"/>
      <c r="M40" s="97"/>
      <c r="N40" s="93"/>
      <c r="O40" s="93"/>
      <c r="P40" s="93"/>
      <c r="Q40" s="412" t="s">
        <v>178</v>
      </c>
      <c r="R40" s="413"/>
      <c r="S40" s="413"/>
      <c r="T40" s="413"/>
      <c r="U40" s="413"/>
      <c r="V40" s="413"/>
      <c r="W40" s="413"/>
      <c r="X40" s="414"/>
    </row>
    <row r="41" spans="1:24" ht="14.25" customHeight="1">
      <c r="A41" s="418" t="s">
        <v>151</v>
      </c>
      <c r="B41" s="419"/>
      <c r="C41" s="385" t="s">
        <v>283</v>
      </c>
      <c r="D41" s="385"/>
      <c r="E41" s="385"/>
      <c r="F41" s="385"/>
      <c r="G41" s="385"/>
      <c r="H41" s="385"/>
      <c r="I41" s="385"/>
      <c r="J41" s="385"/>
      <c r="K41" s="385"/>
      <c r="L41" s="385"/>
      <c r="M41" s="385"/>
      <c r="N41" s="385"/>
      <c r="O41" s="98"/>
      <c r="P41" s="93"/>
      <c r="Q41" s="415"/>
      <c r="R41" s="416"/>
      <c r="S41" s="416"/>
      <c r="T41" s="416"/>
      <c r="U41" s="416"/>
      <c r="V41" s="416"/>
      <c r="W41" s="416"/>
      <c r="X41" s="417"/>
    </row>
    <row r="42" spans="1:24" ht="21" customHeight="1">
      <c r="A42" s="418"/>
      <c r="B42" s="419"/>
      <c r="C42" s="385"/>
      <c r="D42" s="385"/>
      <c r="E42" s="385"/>
      <c r="F42" s="385"/>
      <c r="G42" s="385"/>
      <c r="H42" s="385"/>
      <c r="I42" s="385"/>
      <c r="J42" s="385"/>
      <c r="K42" s="385"/>
      <c r="L42" s="385"/>
      <c r="M42" s="385"/>
      <c r="N42" s="385"/>
      <c r="O42" s="98"/>
      <c r="P42" s="93"/>
      <c r="Q42" s="293"/>
      <c r="R42" s="294"/>
      <c r="S42" s="294"/>
      <c r="T42" s="294"/>
      <c r="U42" s="294"/>
      <c r="V42" s="294"/>
      <c r="W42" s="294"/>
      <c r="X42" s="295"/>
    </row>
    <row r="43" spans="1:24" ht="16.5" customHeight="1">
      <c r="A43" s="375" t="s">
        <v>180</v>
      </c>
      <c r="B43" s="376"/>
      <c r="C43" s="376"/>
      <c r="D43" s="376"/>
      <c r="E43" s="376"/>
      <c r="F43" s="376"/>
      <c r="G43" s="376"/>
      <c r="H43" s="376"/>
      <c r="I43" s="376"/>
      <c r="J43" s="376"/>
      <c r="K43" s="376"/>
      <c r="L43" s="376"/>
      <c r="M43" s="376"/>
      <c r="N43" s="376"/>
      <c r="O43" s="376"/>
      <c r="P43" s="377"/>
      <c r="Q43" s="339" t="s">
        <v>148</v>
      </c>
      <c r="R43" s="340"/>
      <c r="S43" s="340"/>
      <c r="T43" s="340"/>
      <c r="U43" s="340"/>
      <c r="V43" s="340"/>
      <c r="W43" s="340"/>
      <c r="X43" s="341"/>
    </row>
    <row r="44" spans="1:24" ht="32.25" customHeight="1">
      <c r="A44" s="378" t="s">
        <v>181</v>
      </c>
      <c r="B44" s="379"/>
      <c r="C44" s="379"/>
      <c r="D44" s="379"/>
      <c r="E44" s="379"/>
      <c r="F44" s="380"/>
      <c r="G44" s="378" t="s">
        <v>182</v>
      </c>
      <c r="H44" s="379"/>
      <c r="I44" s="379"/>
      <c r="J44" s="380"/>
      <c r="K44" s="378" t="s">
        <v>183</v>
      </c>
      <c r="L44" s="379"/>
      <c r="M44" s="379"/>
      <c r="N44" s="379"/>
      <c r="O44" s="379"/>
      <c r="P44" s="384"/>
      <c r="Q44" s="374" t="s">
        <v>184</v>
      </c>
      <c r="R44" s="344"/>
      <c r="S44" s="344"/>
      <c r="T44" s="344"/>
      <c r="U44" s="344"/>
      <c r="V44" s="344"/>
      <c r="W44" s="344"/>
      <c r="X44" s="345"/>
    </row>
    <row r="45" spans="1:24" ht="12.75" customHeight="1">
      <c r="A45" s="306" t="str">
        <f>Input!B19</f>
        <v>Broiler</v>
      </c>
      <c r="B45" s="306"/>
      <c r="C45" s="306"/>
      <c r="D45" s="306"/>
      <c r="E45" s="306"/>
      <c r="F45" s="306"/>
      <c r="G45" s="306" t="str">
        <f>Input!C19</f>
        <v>head</v>
      </c>
      <c r="H45" s="306"/>
      <c r="I45" s="306"/>
      <c r="J45" s="306"/>
      <c r="K45" s="322">
        <f>IF(Input!D19="","",Input!D19)</f>
      </c>
      <c r="L45" s="322"/>
      <c r="M45" s="322"/>
      <c r="N45" s="322"/>
      <c r="O45" s="322"/>
      <c r="P45" s="322"/>
      <c r="Q45" s="343"/>
      <c r="R45" s="344"/>
      <c r="S45" s="344"/>
      <c r="T45" s="344"/>
      <c r="U45" s="344"/>
      <c r="V45" s="344"/>
      <c r="W45" s="344"/>
      <c r="X45" s="345"/>
    </row>
    <row r="46" spans="1:24" ht="12.75" customHeight="1">
      <c r="A46" s="306" t="str">
        <f>Input!B20</f>
        <v>Dried Eggs</v>
      </c>
      <c r="B46" s="306"/>
      <c r="C46" s="306"/>
      <c r="D46" s="306"/>
      <c r="E46" s="306"/>
      <c r="F46" s="306"/>
      <c r="G46" s="306" t="str">
        <f>Input!C20</f>
        <v>pounds</v>
      </c>
      <c r="H46" s="306"/>
      <c r="I46" s="306"/>
      <c r="J46" s="306"/>
      <c r="K46" s="322">
        <f>IF(Input!D20="","",Input!D20)</f>
      </c>
      <c r="L46" s="322"/>
      <c r="M46" s="322"/>
      <c r="N46" s="322"/>
      <c r="O46" s="322"/>
      <c r="P46" s="322"/>
      <c r="Q46" s="343"/>
      <c r="R46" s="344"/>
      <c r="S46" s="344"/>
      <c r="T46" s="344"/>
      <c r="U46" s="344"/>
      <c r="V46" s="344"/>
      <c r="W46" s="344"/>
      <c r="X46" s="345"/>
    </row>
    <row r="47" spans="1:24" ht="12.75" customHeight="1">
      <c r="A47" s="306" t="str">
        <f>Input!B21</f>
        <v>Frozen Eggs</v>
      </c>
      <c r="B47" s="306"/>
      <c r="C47" s="306"/>
      <c r="D47" s="306"/>
      <c r="E47" s="306"/>
      <c r="F47" s="306"/>
      <c r="G47" s="306" t="str">
        <f>Input!C21</f>
        <v>pounds</v>
      </c>
      <c r="H47" s="306"/>
      <c r="I47" s="306"/>
      <c r="J47" s="306"/>
      <c r="K47" s="322">
        <f>IF(Input!D21="","",Input!D21)</f>
      </c>
      <c r="L47" s="322"/>
      <c r="M47" s="322"/>
      <c r="N47" s="322"/>
      <c r="O47" s="322"/>
      <c r="P47" s="322"/>
      <c r="Q47" s="343"/>
      <c r="R47" s="344"/>
      <c r="S47" s="344"/>
      <c r="T47" s="344"/>
      <c r="U47" s="344"/>
      <c r="V47" s="344"/>
      <c r="W47" s="344"/>
      <c r="X47" s="345"/>
    </row>
    <row r="48" spans="1:25" ht="12.75" customHeight="1">
      <c r="A48" s="306" t="str">
        <f>Input!B22</f>
        <v>Liquid Eggs</v>
      </c>
      <c r="B48" s="306"/>
      <c r="C48" s="306"/>
      <c r="D48" s="306"/>
      <c r="E48" s="306"/>
      <c r="F48" s="306"/>
      <c r="G48" s="306" t="str">
        <f>Input!C22</f>
        <v>pounds</v>
      </c>
      <c r="H48" s="306"/>
      <c r="I48" s="306"/>
      <c r="J48" s="306"/>
      <c r="K48" s="322">
        <f>IF(Input!D22="","",Input!D22)</f>
      </c>
      <c r="L48" s="322"/>
      <c r="M48" s="322"/>
      <c r="N48" s="322"/>
      <c r="O48" s="322"/>
      <c r="P48" s="322"/>
      <c r="Q48" s="343"/>
      <c r="R48" s="344"/>
      <c r="S48" s="344"/>
      <c r="T48" s="344"/>
      <c r="U48" s="344"/>
      <c r="V48" s="344"/>
      <c r="W48" s="344"/>
      <c r="X48" s="345"/>
      <c r="Y48" s="11"/>
    </row>
    <row r="49" spans="1:24" ht="12.75" customHeight="1">
      <c r="A49" s="306" t="str">
        <f>Input!B23</f>
        <v>Shell Eggs</v>
      </c>
      <c r="B49" s="306"/>
      <c r="C49" s="306"/>
      <c r="D49" s="306"/>
      <c r="E49" s="306"/>
      <c r="F49" s="306"/>
      <c r="G49" s="306" t="str">
        <f>Input!C23</f>
        <v>dozen</v>
      </c>
      <c r="H49" s="306"/>
      <c r="I49" s="306"/>
      <c r="J49" s="306"/>
      <c r="K49" s="322">
        <f>IF(Input!D23="","",Input!D23)</f>
      </c>
      <c r="L49" s="322"/>
      <c r="M49" s="322"/>
      <c r="N49" s="322"/>
      <c r="O49" s="322"/>
      <c r="P49" s="322"/>
      <c r="Q49" s="343"/>
      <c r="R49" s="344"/>
      <c r="S49" s="344"/>
      <c r="T49" s="344"/>
      <c r="U49" s="344"/>
      <c r="V49" s="344"/>
      <c r="W49" s="344"/>
      <c r="X49" s="345"/>
    </row>
    <row r="50" spans="1:24" ht="11.25" customHeight="1">
      <c r="A50" s="342" t="s">
        <v>290</v>
      </c>
      <c r="B50" s="342"/>
      <c r="C50" s="342"/>
      <c r="D50" s="342"/>
      <c r="E50" s="342"/>
      <c r="F50" s="342"/>
      <c r="G50" s="342"/>
      <c r="H50" s="342"/>
      <c r="I50" s="342"/>
      <c r="J50" s="11"/>
      <c r="K50" s="11"/>
      <c r="L50" s="11"/>
      <c r="M50" s="11"/>
      <c r="N50" s="11"/>
      <c r="O50" s="11"/>
      <c r="P50" s="11"/>
      <c r="Q50" s="11"/>
      <c r="R50" s="11"/>
      <c r="S50" s="11"/>
      <c r="T50" s="11"/>
      <c r="U50" s="11"/>
      <c r="V50" s="11"/>
      <c r="W50" s="11"/>
      <c r="X50" s="11" t="s">
        <v>185</v>
      </c>
    </row>
    <row r="51" spans="1:24" ht="18.75" customHeight="1">
      <c r="A51" s="313" t="s">
        <v>186</v>
      </c>
      <c r="B51" s="314"/>
      <c r="C51" s="314"/>
      <c r="D51" s="314"/>
      <c r="E51" s="314"/>
      <c r="F51" s="314"/>
      <c r="G51" s="314"/>
      <c r="H51" s="314"/>
      <c r="I51" s="314"/>
      <c r="J51" s="314"/>
      <c r="K51" s="314"/>
      <c r="L51" s="314"/>
      <c r="M51" s="314"/>
      <c r="N51" s="314"/>
      <c r="O51" s="314"/>
      <c r="P51" s="315"/>
      <c r="Q51" s="316" t="s">
        <v>148</v>
      </c>
      <c r="R51" s="316"/>
      <c r="S51" s="316"/>
      <c r="T51" s="316"/>
      <c r="U51" s="316"/>
      <c r="V51" s="316"/>
      <c r="W51" s="316"/>
      <c r="X51" s="317"/>
    </row>
    <row r="52" spans="1:24" ht="14.25" customHeight="1">
      <c r="A52" s="318" t="s">
        <v>189</v>
      </c>
      <c r="B52" s="319"/>
      <c r="C52" s="319"/>
      <c r="D52" s="319"/>
      <c r="E52" s="319"/>
      <c r="F52" s="319"/>
      <c r="G52" s="319"/>
      <c r="H52" s="319" t="s">
        <v>187</v>
      </c>
      <c r="I52" s="319"/>
      <c r="J52" s="319"/>
      <c r="K52" s="319"/>
      <c r="L52" s="319"/>
      <c r="M52" s="319"/>
      <c r="N52" s="319"/>
      <c r="O52" s="319"/>
      <c r="P52" s="372"/>
      <c r="Q52" s="307" t="s">
        <v>188</v>
      </c>
      <c r="R52" s="308"/>
      <c r="S52" s="308"/>
      <c r="T52" s="308"/>
      <c r="U52" s="308"/>
      <c r="V52" s="308"/>
      <c r="W52" s="308"/>
      <c r="X52" s="309"/>
    </row>
    <row r="53" spans="1:24" ht="44.25" customHeight="1">
      <c r="A53" s="320"/>
      <c r="B53" s="321"/>
      <c r="C53" s="321"/>
      <c r="D53" s="321"/>
      <c r="E53" s="321"/>
      <c r="F53" s="321"/>
      <c r="G53" s="321"/>
      <c r="H53" s="321"/>
      <c r="I53" s="321"/>
      <c r="J53" s="321"/>
      <c r="K53" s="321"/>
      <c r="L53" s="321"/>
      <c r="M53" s="321"/>
      <c r="N53" s="321"/>
      <c r="O53" s="321"/>
      <c r="P53" s="373"/>
      <c r="Q53" s="310"/>
      <c r="R53" s="311"/>
      <c r="S53" s="311"/>
      <c r="T53" s="311"/>
      <c r="U53" s="311"/>
      <c r="V53" s="311"/>
      <c r="W53" s="311"/>
      <c r="X53" s="312"/>
    </row>
    <row r="54" spans="1:24" ht="14.25" customHeight="1">
      <c r="A54" s="289" t="str">
        <f>Input!B27</f>
        <v>Cattle (Beef Cattle Only)</v>
      </c>
      <c r="B54" s="290"/>
      <c r="C54" s="290"/>
      <c r="D54" s="290"/>
      <c r="E54" s="290"/>
      <c r="F54" s="290"/>
      <c r="G54" s="290"/>
      <c r="H54" s="291">
        <f>IF(Input!D27="","",Input!D27)</f>
      </c>
      <c r="I54" s="291"/>
      <c r="J54" s="291"/>
      <c r="K54" s="291"/>
      <c r="L54" s="291"/>
      <c r="M54" s="291"/>
      <c r="N54" s="291"/>
      <c r="O54" s="291"/>
      <c r="P54" s="292"/>
      <c r="Q54" s="293"/>
      <c r="R54" s="294"/>
      <c r="S54" s="294"/>
      <c r="T54" s="294"/>
      <c r="U54" s="294"/>
      <c r="V54" s="294"/>
      <c r="W54" s="294"/>
      <c r="X54" s="295"/>
    </row>
    <row r="55" spans="1:24" ht="17.25" customHeight="1">
      <c r="A55" s="289" t="str">
        <f>Input!B28</f>
        <v>Hogs/Pigs</v>
      </c>
      <c r="B55" s="290"/>
      <c r="C55" s="290"/>
      <c r="D55" s="290"/>
      <c r="E55" s="290"/>
      <c r="F55" s="290"/>
      <c r="G55" s="290"/>
      <c r="H55" s="291">
        <f>IF(Input!D28="","",Input!D28)</f>
      </c>
      <c r="I55" s="291"/>
      <c r="J55" s="291"/>
      <c r="K55" s="291"/>
      <c r="L55" s="291"/>
      <c r="M55" s="291"/>
      <c r="N55" s="291"/>
      <c r="O55" s="291"/>
      <c r="P55" s="292"/>
      <c r="Q55" s="293"/>
      <c r="R55" s="294"/>
      <c r="S55" s="294"/>
      <c r="T55" s="294"/>
      <c r="U55" s="294"/>
      <c r="V55" s="294"/>
      <c r="W55" s="294"/>
      <c r="X55" s="295"/>
    </row>
    <row r="56" spans="1:24" ht="15" customHeight="1">
      <c r="A56" s="289" t="str">
        <f>Input!B29</f>
        <v>Sheep</v>
      </c>
      <c r="B56" s="290"/>
      <c r="C56" s="290"/>
      <c r="D56" s="290"/>
      <c r="E56" s="290"/>
      <c r="F56" s="290"/>
      <c r="G56" s="290"/>
      <c r="H56" s="291">
        <f>IF(Input!D29="","",Input!D29)</f>
      </c>
      <c r="I56" s="291"/>
      <c r="J56" s="291"/>
      <c r="K56" s="291"/>
      <c r="L56" s="291"/>
      <c r="M56" s="291"/>
      <c r="N56" s="291"/>
      <c r="O56" s="291"/>
      <c r="P56" s="292"/>
      <c r="Q56" s="296"/>
      <c r="R56" s="297"/>
      <c r="S56" s="297"/>
      <c r="T56" s="297"/>
      <c r="U56" s="297"/>
      <c r="V56" s="297"/>
      <c r="W56" s="297"/>
      <c r="X56" s="298"/>
    </row>
    <row r="57" spans="1:24" ht="18" customHeight="1">
      <c r="A57" s="303" t="s">
        <v>192</v>
      </c>
      <c r="B57" s="304"/>
      <c r="C57" s="304"/>
      <c r="D57" s="304"/>
      <c r="E57" s="304"/>
      <c r="F57" s="304"/>
      <c r="G57" s="304"/>
      <c r="H57" s="304"/>
      <c r="I57" s="304"/>
      <c r="J57" s="304"/>
      <c r="K57" s="304"/>
      <c r="L57" s="304"/>
      <c r="M57" s="304"/>
      <c r="N57" s="304"/>
      <c r="O57" s="304"/>
      <c r="P57" s="304"/>
      <c r="Q57" s="323" t="s">
        <v>148</v>
      </c>
      <c r="R57" s="323"/>
      <c r="S57" s="323"/>
      <c r="T57" s="323"/>
      <c r="U57" s="323"/>
      <c r="V57" s="323"/>
      <c r="W57" s="323"/>
      <c r="X57" s="323"/>
    </row>
    <row r="58" spans="1:24" ht="33" customHeight="1">
      <c r="A58" s="300" t="s">
        <v>152</v>
      </c>
      <c r="B58" s="301"/>
      <c r="C58" s="301"/>
      <c r="D58" s="301"/>
      <c r="E58" s="301"/>
      <c r="F58" s="301"/>
      <c r="G58" s="302"/>
      <c r="H58" s="277" t="s">
        <v>191</v>
      </c>
      <c r="I58" s="299"/>
      <c r="J58" s="299"/>
      <c r="K58" s="299"/>
      <c r="L58" s="299"/>
      <c r="M58" s="299"/>
      <c r="N58" s="299"/>
      <c r="O58" s="299"/>
      <c r="P58" s="299"/>
      <c r="Q58" s="270" t="s">
        <v>190</v>
      </c>
      <c r="R58" s="270"/>
      <c r="S58" s="270"/>
      <c r="T58" s="270"/>
      <c r="U58" s="270"/>
      <c r="V58" s="270"/>
      <c r="W58" s="270"/>
      <c r="X58" s="270"/>
    </row>
    <row r="59" spans="1:24" ht="14.25" customHeight="1">
      <c r="A59" s="284" t="str">
        <f>Input!B33</f>
        <v>Aquaculture</v>
      </c>
      <c r="B59" s="285"/>
      <c r="C59" s="285"/>
      <c r="D59" s="285"/>
      <c r="E59" s="285"/>
      <c r="F59" s="285"/>
      <c r="G59" s="286"/>
      <c r="H59" s="287">
        <f>IF(Input!E33="","",Input!E33)</f>
      </c>
      <c r="I59" s="287"/>
      <c r="J59" s="287"/>
      <c r="K59" s="287"/>
      <c r="L59" s="287"/>
      <c r="M59" s="287"/>
      <c r="N59" s="287"/>
      <c r="O59" s="287"/>
      <c r="P59" s="288"/>
      <c r="Q59" s="269"/>
      <c r="R59" s="269"/>
      <c r="S59" s="269"/>
      <c r="T59" s="269"/>
      <c r="U59" s="269"/>
      <c r="V59" s="269"/>
      <c r="W59" s="269"/>
      <c r="X59" s="269"/>
    </row>
    <row r="60" spans="1:24" ht="14.25" customHeight="1">
      <c r="A60" s="284" t="s">
        <v>318</v>
      </c>
      <c r="B60" s="285"/>
      <c r="C60" s="285"/>
      <c r="D60" s="285"/>
      <c r="E60" s="285"/>
      <c r="F60" s="285"/>
      <c r="G60" s="286"/>
      <c r="H60" s="287">
        <f>IF(Input!E34="","",Input!E34)</f>
      </c>
      <c r="I60" s="287"/>
      <c r="J60" s="287"/>
      <c r="K60" s="287"/>
      <c r="L60" s="287"/>
      <c r="M60" s="287"/>
      <c r="N60" s="287"/>
      <c r="O60" s="287"/>
      <c r="P60" s="288"/>
      <c r="Q60" s="269"/>
      <c r="R60" s="269"/>
      <c r="S60" s="269"/>
      <c r="T60" s="269"/>
      <c r="U60" s="269"/>
      <c r="V60" s="269"/>
      <c r="W60" s="269"/>
      <c r="X60" s="269"/>
    </row>
    <row r="61" spans="1:24" ht="14.25" customHeight="1">
      <c r="A61" s="284" t="str">
        <f>Input!B35</f>
        <v>Nursery/Floriculture Crops</v>
      </c>
      <c r="B61" s="285"/>
      <c r="C61" s="285"/>
      <c r="D61" s="285"/>
      <c r="E61" s="285"/>
      <c r="F61" s="285"/>
      <c r="G61" s="286"/>
      <c r="H61" s="287">
        <f>IF(Input!E35="","",Input!E35)</f>
      </c>
      <c r="I61" s="287"/>
      <c r="J61" s="287"/>
      <c r="K61" s="287"/>
      <c r="L61" s="287"/>
      <c r="M61" s="287"/>
      <c r="N61" s="287"/>
      <c r="O61" s="287"/>
      <c r="P61" s="288"/>
      <c r="Q61" s="269"/>
      <c r="R61" s="269"/>
      <c r="S61" s="269"/>
      <c r="T61" s="269"/>
      <c r="U61" s="269"/>
      <c r="V61" s="269"/>
      <c r="W61" s="269"/>
      <c r="X61" s="269"/>
    </row>
    <row r="62" spans="1:24" ht="14.25" customHeight="1">
      <c r="A62" s="284" t="str">
        <f>Input!B36</f>
        <v>Miscellaneous</v>
      </c>
      <c r="B62" s="285"/>
      <c r="C62" s="285"/>
      <c r="D62" s="285"/>
      <c r="E62" s="285"/>
      <c r="F62" s="285"/>
      <c r="G62" s="286"/>
      <c r="H62" s="287">
        <f>IF(Input!E36="","",Input!E36)</f>
      </c>
      <c r="I62" s="287"/>
      <c r="J62" s="287"/>
      <c r="K62" s="287"/>
      <c r="L62" s="287"/>
      <c r="M62" s="287"/>
      <c r="N62" s="287"/>
      <c r="O62" s="287"/>
      <c r="P62" s="288"/>
      <c r="Q62" s="269"/>
      <c r="R62" s="269"/>
      <c r="S62" s="269"/>
      <c r="T62" s="269"/>
      <c r="U62" s="269"/>
      <c r="V62" s="269"/>
      <c r="W62" s="269"/>
      <c r="X62" s="269"/>
    </row>
    <row r="63" spans="1:24" ht="14.25" customHeight="1">
      <c r="A63" s="284" t="str">
        <f>Input!B37</f>
        <v>Other Livestock (Excluding Breeding Stock)</v>
      </c>
      <c r="B63" s="285"/>
      <c r="C63" s="285"/>
      <c r="D63" s="285"/>
      <c r="E63" s="285"/>
      <c r="F63" s="285"/>
      <c r="G63" s="286"/>
      <c r="H63" s="287">
        <f>IF(Input!E37="","",Input!E37)</f>
      </c>
      <c r="I63" s="287"/>
      <c r="J63" s="287"/>
      <c r="K63" s="287"/>
      <c r="L63" s="287"/>
      <c r="M63" s="287"/>
      <c r="N63" s="287"/>
      <c r="O63" s="287"/>
      <c r="P63" s="288"/>
      <c r="Q63" s="269"/>
      <c r="R63" s="269"/>
      <c r="S63" s="269"/>
      <c r="T63" s="269"/>
      <c r="U63" s="269"/>
      <c r="V63" s="269"/>
      <c r="W63" s="269"/>
      <c r="X63" s="269"/>
    </row>
    <row r="64" spans="1:24" ht="13.5" customHeight="1">
      <c r="A64" s="284" t="str">
        <f>Input!B45</f>
        <v>Tobacco</v>
      </c>
      <c r="B64" s="285"/>
      <c r="C64" s="285"/>
      <c r="D64" s="285"/>
      <c r="E64" s="285"/>
      <c r="F64" s="285"/>
      <c r="G64" s="286"/>
      <c r="H64" s="287">
        <f>IF(Input!D45="","",Input!D45)</f>
      </c>
      <c r="I64" s="287"/>
      <c r="J64" s="287"/>
      <c r="K64" s="287"/>
      <c r="L64" s="287"/>
      <c r="M64" s="287"/>
      <c r="N64" s="287"/>
      <c r="O64" s="287"/>
      <c r="P64" s="288"/>
      <c r="Q64" s="305"/>
      <c r="R64" s="305"/>
      <c r="S64" s="305"/>
      <c r="T64" s="305"/>
      <c r="U64" s="305"/>
      <c r="V64" s="305"/>
      <c r="W64" s="305"/>
      <c r="X64" s="305"/>
    </row>
    <row r="65" spans="1:24" ht="15" customHeight="1">
      <c r="A65" s="279" t="s">
        <v>193</v>
      </c>
      <c r="B65" s="280"/>
      <c r="C65" s="280"/>
      <c r="D65" s="280"/>
      <c r="E65" s="280"/>
      <c r="F65" s="280"/>
      <c r="G65" s="280"/>
      <c r="H65" s="280"/>
      <c r="I65" s="280"/>
      <c r="J65" s="280"/>
      <c r="K65" s="280"/>
      <c r="L65" s="281" t="s">
        <v>153</v>
      </c>
      <c r="M65" s="282"/>
      <c r="N65" s="282"/>
      <c r="O65" s="282"/>
      <c r="P65" s="282"/>
      <c r="Q65" s="282"/>
      <c r="R65" s="282"/>
      <c r="S65" s="282"/>
      <c r="T65" s="282"/>
      <c r="U65" s="282"/>
      <c r="V65" s="282"/>
      <c r="W65" s="282"/>
      <c r="X65" s="283"/>
    </row>
    <row r="66" spans="1:24" ht="48" customHeight="1">
      <c r="A66" s="274" t="s">
        <v>277</v>
      </c>
      <c r="B66" s="275"/>
      <c r="C66" s="275"/>
      <c r="D66" s="276"/>
      <c r="E66" s="277" t="s">
        <v>194</v>
      </c>
      <c r="F66" s="278"/>
      <c r="G66" s="278"/>
      <c r="H66" s="278"/>
      <c r="I66" s="278"/>
      <c r="J66" s="278"/>
      <c r="K66" s="278"/>
      <c r="L66" s="270" t="s">
        <v>195</v>
      </c>
      <c r="M66" s="270"/>
      <c r="N66" s="270"/>
      <c r="O66" s="273" t="s">
        <v>196</v>
      </c>
      <c r="P66" s="273"/>
      <c r="Q66" s="273"/>
      <c r="R66" s="273"/>
      <c r="S66" s="270" t="s">
        <v>197</v>
      </c>
      <c r="T66" s="270"/>
      <c r="U66" s="270"/>
      <c r="V66" s="270"/>
      <c r="W66" s="270"/>
      <c r="X66" s="83" t="s">
        <v>198</v>
      </c>
    </row>
    <row r="67" spans="1:24" ht="15" customHeight="1">
      <c r="A67" s="268">
        <f>IF(Input!B55="","",Input!B55)</f>
      </c>
      <c r="B67" s="268"/>
      <c r="C67" s="268"/>
      <c r="D67" s="268"/>
      <c r="E67" s="271">
        <f>IF(A67="","","To Be Added by FSA Office")</f>
      </c>
      <c r="F67" s="271"/>
      <c r="G67" s="271"/>
      <c r="H67" s="271"/>
      <c r="I67" s="271"/>
      <c r="J67" s="271"/>
      <c r="K67" s="272"/>
      <c r="L67" s="477">
        <f>IF(A67="","","To Be Added by FSA Office")</f>
      </c>
      <c r="M67" s="477"/>
      <c r="N67" s="477"/>
      <c r="O67" s="478">
        <f>IF(A67="","","To Be Added by FSA Office")</f>
      </c>
      <c r="P67" s="478"/>
      <c r="Q67" s="478"/>
      <c r="R67" s="478"/>
      <c r="S67" s="269"/>
      <c r="T67" s="269"/>
      <c r="U67" s="269"/>
      <c r="V67" s="269"/>
      <c r="W67" s="269"/>
      <c r="X67" s="82"/>
    </row>
    <row r="68" spans="1:24" ht="15" customHeight="1">
      <c r="A68" s="268">
        <f>IF(Input!B56="","",Input!B56)</f>
      </c>
      <c r="B68" s="268"/>
      <c r="C68" s="268"/>
      <c r="D68" s="268"/>
      <c r="E68" s="271">
        <f aca="true" t="shared" si="0" ref="E68:E75">IF(A68="","","To Be Added by FSA Office")</f>
      </c>
      <c r="F68" s="271"/>
      <c r="G68" s="271"/>
      <c r="H68" s="271"/>
      <c r="I68" s="271"/>
      <c r="J68" s="271"/>
      <c r="K68" s="272"/>
      <c r="L68" s="477">
        <f aca="true" t="shared" si="1" ref="L68:L75">IF(A68="","","To Be Added by FSA Office")</f>
      </c>
      <c r="M68" s="477"/>
      <c r="N68" s="477"/>
      <c r="O68" s="478">
        <f aca="true" t="shared" si="2" ref="O68:O75">IF(A68="","","To Be Added by FSA Office")</f>
      </c>
      <c r="P68" s="478"/>
      <c r="Q68" s="478"/>
      <c r="R68" s="478"/>
      <c r="S68" s="269"/>
      <c r="T68" s="269"/>
      <c r="U68" s="269"/>
      <c r="V68" s="269"/>
      <c r="W68" s="269"/>
      <c r="X68" s="82"/>
    </row>
    <row r="69" spans="1:24" ht="15" customHeight="1">
      <c r="A69" s="268">
        <f>IF(Input!B57="","",Input!B57)</f>
      </c>
      <c r="B69" s="268"/>
      <c r="C69" s="268"/>
      <c r="D69" s="268"/>
      <c r="E69" s="271">
        <f t="shared" si="0"/>
      </c>
      <c r="F69" s="271"/>
      <c r="G69" s="271"/>
      <c r="H69" s="271"/>
      <c r="I69" s="271"/>
      <c r="J69" s="271"/>
      <c r="K69" s="272"/>
      <c r="L69" s="477">
        <f t="shared" si="1"/>
      </c>
      <c r="M69" s="477"/>
      <c r="N69" s="477"/>
      <c r="O69" s="478">
        <f t="shared" si="2"/>
      </c>
      <c r="P69" s="478"/>
      <c r="Q69" s="478"/>
      <c r="R69" s="478"/>
      <c r="S69" s="269"/>
      <c r="T69" s="269"/>
      <c r="U69" s="269"/>
      <c r="V69" s="269"/>
      <c r="W69" s="269"/>
      <c r="X69" s="82"/>
    </row>
    <row r="70" spans="1:24" ht="15" customHeight="1">
      <c r="A70" s="268">
        <f>IF(Input!B58="","",Input!B58)</f>
      </c>
      <c r="B70" s="268"/>
      <c r="C70" s="268"/>
      <c r="D70" s="268"/>
      <c r="E70" s="271">
        <f t="shared" si="0"/>
      </c>
      <c r="F70" s="271"/>
      <c r="G70" s="271"/>
      <c r="H70" s="271"/>
      <c r="I70" s="271"/>
      <c r="J70" s="271"/>
      <c r="K70" s="272"/>
      <c r="L70" s="477">
        <f t="shared" si="1"/>
      </c>
      <c r="M70" s="477"/>
      <c r="N70" s="477"/>
      <c r="O70" s="478">
        <f t="shared" si="2"/>
      </c>
      <c r="P70" s="478"/>
      <c r="Q70" s="478"/>
      <c r="R70" s="478"/>
      <c r="S70" s="269"/>
      <c r="T70" s="269"/>
      <c r="U70" s="269"/>
      <c r="V70" s="269"/>
      <c r="W70" s="269"/>
      <c r="X70" s="82"/>
    </row>
    <row r="71" spans="1:24" ht="15" customHeight="1">
      <c r="A71" s="268">
        <f>IF(Input!B59="","",Input!B59)</f>
      </c>
      <c r="B71" s="268"/>
      <c r="C71" s="268"/>
      <c r="D71" s="268"/>
      <c r="E71" s="271">
        <f t="shared" si="0"/>
      </c>
      <c r="F71" s="271"/>
      <c r="G71" s="271"/>
      <c r="H71" s="271"/>
      <c r="I71" s="271"/>
      <c r="J71" s="271"/>
      <c r="K71" s="272"/>
      <c r="L71" s="477">
        <f t="shared" si="1"/>
      </c>
      <c r="M71" s="477"/>
      <c r="N71" s="477"/>
      <c r="O71" s="478">
        <f t="shared" si="2"/>
      </c>
      <c r="P71" s="478"/>
      <c r="Q71" s="478"/>
      <c r="R71" s="478"/>
      <c r="S71" s="269"/>
      <c r="T71" s="269"/>
      <c r="U71" s="269"/>
      <c r="V71" s="269"/>
      <c r="W71" s="269"/>
      <c r="X71" s="82"/>
    </row>
    <row r="72" spans="1:24" ht="15" customHeight="1">
      <c r="A72" s="268">
        <f>IF(Input!B60="","",Input!B60)</f>
      </c>
      <c r="B72" s="268"/>
      <c r="C72" s="268"/>
      <c r="D72" s="268"/>
      <c r="E72" s="271">
        <f t="shared" si="0"/>
      </c>
      <c r="F72" s="271"/>
      <c r="G72" s="271"/>
      <c r="H72" s="271"/>
      <c r="I72" s="271"/>
      <c r="J72" s="271"/>
      <c r="K72" s="272"/>
      <c r="L72" s="477">
        <f t="shared" si="1"/>
      </c>
      <c r="M72" s="477"/>
      <c r="N72" s="477"/>
      <c r="O72" s="478">
        <f t="shared" si="2"/>
      </c>
      <c r="P72" s="478"/>
      <c r="Q72" s="478"/>
      <c r="R72" s="478"/>
      <c r="S72" s="269"/>
      <c r="T72" s="269"/>
      <c r="U72" s="269"/>
      <c r="V72" s="269"/>
      <c r="W72" s="269"/>
      <c r="X72" s="82"/>
    </row>
    <row r="73" spans="1:24" ht="15" customHeight="1">
      <c r="A73" s="268">
        <f>IF(Input!B61="","",Input!B61)</f>
      </c>
      <c r="B73" s="268"/>
      <c r="C73" s="268"/>
      <c r="D73" s="268"/>
      <c r="E73" s="271">
        <f t="shared" si="0"/>
      </c>
      <c r="F73" s="271"/>
      <c r="G73" s="271"/>
      <c r="H73" s="271"/>
      <c r="I73" s="271"/>
      <c r="J73" s="271"/>
      <c r="K73" s="272"/>
      <c r="L73" s="477">
        <f t="shared" si="1"/>
      </c>
      <c r="M73" s="477"/>
      <c r="N73" s="477"/>
      <c r="O73" s="478">
        <f t="shared" si="2"/>
      </c>
      <c r="P73" s="478"/>
      <c r="Q73" s="478"/>
      <c r="R73" s="478"/>
      <c r="S73" s="269"/>
      <c r="T73" s="269"/>
      <c r="U73" s="269"/>
      <c r="V73" s="269"/>
      <c r="W73" s="269"/>
      <c r="X73" s="82"/>
    </row>
    <row r="74" spans="1:24" ht="15" customHeight="1">
      <c r="A74" s="268">
        <f>IF(Input!B62="","",Input!B62)</f>
      </c>
      <c r="B74" s="268"/>
      <c r="C74" s="268"/>
      <c r="D74" s="268"/>
      <c r="E74" s="271">
        <f t="shared" si="0"/>
      </c>
      <c r="F74" s="271"/>
      <c r="G74" s="271"/>
      <c r="H74" s="271"/>
      <c r="I74" s="271"/>
      <c r="J74" s="271"/>
      <c r="K74" s="272"/>
      <c r="L74" s="477">
        <f t="shared" si="1"/>
      </c>
      <c r="M74" s="477"/>
      <c r="N74" s="477"/>
      <c r="O74" s="478">
        <f t="shared" si="2"/>
      </c>
      <c r="P74" s="478"/>
      <c r="Q74" s="478"/>
      <c r="R74" s="478"/>
      <c r="S74" s="269"/>
      <c r="T74" s="269"/>
      <c r="U74" s="269"/>
      <c r="V74" s="269"/>
      <c r="W74" s="269"/>
      <c r="X74" s="14"/>
    </row>
    <row r="75" spans="1:24" ht="15" customHeight="1">
      <c r="A75" s="268">
        <f>IF(Input!B63="","",Input!B63)</f>
      </c>
      <c r="B75" s="268"/>
      <c r="C75" s="268"/>
      <c r="D75" s="268"/>
      <c r="E75" s="271">
        <f t="shared" si="0"/>
      </c>
      <c r="F75" s="271"/>
      <c r="G75" s="271"/>
      <c r="H75" s="271"/>
      <c r="I75" s="271"/>
      <c r="J75" s="271"/>
      <c r="K75" s="272"/>
      <c r="L75" s="477">
        <f t="shared" si="1"/>
      </c>
      <c r="M75" s="477"/>
      <c r="N75" s="477"/>
      <c r="O75" s="478">
        <f t="shared" si="2"/>
      </c>
      <c r="P75" s="478"/>
      <c r="Q75" s="478"/>
      <c r="R75" s="478"/>
      <c r="S75" s="269"/>
      <c r="T75" s="269"/>
      <c r="U75" s="269"/>
      <c r="V75" s="269"/>
      <c r="W75" s="269"/>
      <c r="X75" s="14"/>
    </row>
    <row r="76" spans="1:24" ht="27" customHeight="1">
      <c r="A76" s="361" t="s">
        <v>263</v>
      </c>
      <c r="B76" s="362"/>
      <c r="C76" s="362"/>
      <c r="D76" s="362"/>
      <c r="E76" s="362"/>
      <c r="F76" s="362"/>
      <c r="G76" s="362"/>
      <c r="H76" s="362"/>
      <c r="I76" s="362"/>
      <c r="J76" s="362"/>
      <c r="K76" s="362"/>
      <c r="L76" s="362"/>
      <c r="M76" s="362"/>
      <c r="N76" s="362"/>
      <c r="O76" s="362"/>
      <c r="P76" s="362"/>
      <c r="Q76" s="362"/>
      <c r="R76" s="362"/>
      <c r="S76" s="362"/>
      <c r="T76" s="362"/>
      <c r="U76" s="362"/>
      <c r="V76" s="362"/>
      <c r="W76" s="362"/>
      <c r="X76" s="363"/>
    </row>
    <row r="77" spans="1:24" ht="78" customHeight="1">
      <c r="A77" s="364" t="s">
        <v>199</v>
      </c>
      <c r="B77" s="365"/>
      <c r="C77" s="365"/>
      <c r="D77" s="365"/>
      <c r="E77" s="365"/>
      <c r="F77" s="365"/>
      <c r="G77" s="365"/>
      <c r="H77" s="365"/>
      <c r="I77" s="365"/>
      <c r="J77" s="365"/>
      <c r="K77" s="365"/>
      <c r="L77" s="365"/>
      <c r="M77" s="365"/>
      <c r="N77" s="365"/>
      <c r="O77" s="365"/>
      <c r="P77" s="365"/>
      <c r="Q77" s="365"/>
      <c r="R77" s="365"/>
      <c r="S77" s="365"/>
      <c r="T77" s="365"/>
      <c r="U77" s="365"/>
      <c r="V77" s="365"/>
      <c r="W77" s="365"/>
      <c r="X77" s="366"/>
    </row>
    <row r="78" spans="1:24" ht="18" customHeight="1">
      <c r="A78" s="85" t="s">
        <v>154</v>
      </c>
      <c r="B78" s="367">
        <f>IF(Input!B66="","",Input!B66)</f>
      </c>
      <c r="C78" s="367"/>
      <c r="D78" s="367"/>
      <c r="E78" s="367"/>
      <c r="F78" s="367"/>
      <c r="G78" s="367"/>
      <c r="H78" s="368"/>
      <c r="I78" s="369" t="s">
        <v>155</v>
      </c>
      <c r="J78" s="370"/>
      <c r="K78" s="367">
        <f>IF(Input!B67="","",Input!B67)</f>
      </c>
      <c r="L78" s="367"/>
      <c r="M78" s="367"/>
      <c r="N78" s="367"/>
      <c r="O78" s="367"/>
      <c r="P78" s="368"/>
      <c r="Q78" s="12" t="s">
        <v>156</v>
      </c>
      <c r="R78" s="367">
        <f>IF(Input!B68="","",Input!B68)</f>
      </c>
      <c r="S78" s="367"/>
      <c r="T78" s="367"/>
      <c r="U78" s="367"/>
      <c r="V78" s="367"/>
      <c r="W78" s="367"/>
      <c r="X78" s="371"/>
    </row>
    <row r="79" spans="1:24" ht="15" customHeight="1">
      <c r="A79" s="336" t="s">
        <v>157</v>
      </c>
      <c r="B79" s="337"/>
      <c r="C79" s="337"/>
      <c r="D79" s="337"/>
      <c r="E79" s="337"/>
      <c r="F79" s="337"/>
      <c r="G79" s="337"/>
      <c r="H79" s="337"/>
      <c r="I79" s="337"/>
      <c r="J79" s="337"/>
      <c r="K79" s="337"/>
      <c r="L79" s="337"/>
      <c r="M79" s="337"/>
      <c r="N79" s="337"/>
      <c r="O79" s="337"/>
      <c r="P79" s="337"/>
      <c r="Q79" s="337"/>
      <c r="R79" s="337"/>
      <c r="S79" s="337"/>
      <c r="T79" s="337"/>
      <c r="U79" s="337"/>
      <c r="V79" s="337"/>
      <c r="W79" s="337"/>
      <c r="X79" s="338"/>
    </row>
    <row r="80" spans="1:24" ht="13.5" customHeight="1">
      <c r="A80" s="381" t="s">
        <v>158</v>
      </c>
      <c r="B80" s="365"/>
      <c r="C80" s="365"/>
      <c r="D80" s="365"/>
      <c r="E80" s="365"/>
      <c r="F80" s="365"/>
      <c r="G80" s="365"/>
      <c r="H80" s="365"/>
      <c r="I80" s="365"/>
      <c r="J80" s="365"/>
      <c r="K80" s="365"/>
      <c r="L80" s="365"/>
      <c r="M80" s="365"/>
      <c r="N80" s="365"/>
      <c r="O80" s="365"/>
      <c r="P80" s="365"/>
      <c r="Q80" s="365"/>
      <c r="R80" s="365"/>
      <c r="S80" s="365"/>
      <c r="T80" s="365"/>
      <c r="U80" s="365"/>
      <c r="V80" s="365"/>
      <c r="W80" s="365"/>
      <c r="X80" s="366"/>
    </row>
    <row r="81" spans="1:24" ht="22.5" customHeight="1">
      <c r="A81" s="328" t="s">
        <v>200</v>
      </c>
      <c r="B81" s="329"/>
      <c r="C81" s="329"/>
      <c r="D81" s="329"/>
      <c r="E81" s="329"/>
      <c r="F81" s="329"/>
      <c r="G81" s="329"/>
      <c r="H81" s="329"/>
      <c r="I81" s="329"/>
      <c r="J81" s="329"/>
      <c r="K81" s="330"/>
      <c r="L81" s="331" t="s">
        <v>201</v>
      </c>
      <c r="M81" s="332"/>
      <c r="N81" s="332"/>
      <c r="O81" s="332"/>
      <c r="P81" s="332"/>
      <c r="Q81" s="332"/>
      <c r="R81" s="332"/>
      <c r="S81" s="332"/>
      <c r="T81" s="332"/>
      <c r="U81" s="333"/>
      <c r="V81" s="334" t="s">
        <v>202</v>
      </c>
      <c r="W81" s="329"/>
      <c r="X81" s="335"/>
    </row>
    <row r="82" spans="1:24" ht="17.25" customHeight="1">
      <c r="A82" s="336" t="s">
        <v>159</v>
      </c>
      <c r="B82" s="337"/>
      <c r="C82" s="337"/>
      <c r="D82" s="337"/>
      <c r="E82" s="337"/>
      <c r="F82" s="337"/>
      <c r="G82" s="337"/>
      <c r="H82" s="337"/>
      <c r="I82" s="337"/>
      <c r="J82" s="337"/>
      <c r="K82" s="337"/>
      <c r="L82" s="337"/>
      <c r="M82" s="337"/>
      <c r="N82" s="337"/>
      <c r="O82" s="337"/>
      <c r="P82" s="337"/>
      <c r="Q82" s="337"/>
      <c r="R82" s="337"/>
      <c r="S82" s="337"/>
      <c r="T82" s="337"/>
      <c r="U82" s="337"/>
      <c r="V82" s="337"/>
      <c r="W82" s="337"/>
      <c r="X82" s="338"/>
    </row>
    <row r="83" spans="1:24" ht="33" customHeight="1">
      <c r="A83" s="352" t="s">
        <v>203</v>
      </c>
      <c r="B83" s="353"/>
      <c r="C83" s="353"/>
      <c r="D83" s="354"/>
      <c r="E83" s="355" t="s">
        <v>204</v>
      </c>
      <c r="F83" s="353"/>
      <c r="G83" s="353"/>
      <c r="H83" s="353"/>
      <c r="I83" s="353"/>
      <c r="J83" s="353"/>
      <c r="K83" s="353"/>
      <c r="L83" s="353"/>
      <c r="M83" s="353"/>
      <c r="N83" s="354"/>
      <c r="O83" s="356" t="s">
        <v>205</v>
      </c>
      <c r="P83" s="353"/>
      <c r="Q83" s="354"/>
      <c r="R83" s="355" t="s">
        <v>206</v>
      </c>
      <c r="S83" s="353"/>
      <c r="T83" s="353"/>
      <c r="U83" s="353"/>
      <c r="V83" s="353"/>
      <c r="W83" s="353"/>
      <c r="X83" s="357"/>
    </row>
    <row r="84" spans="1:25" ht="19.5" customHeight="1">
      <c r="A84" s="358" t="s">
        <v>210</v>
      </c>
      <c r="B84" s="359"/>
      <c r="C84" s="359"/>
      <c r="D84" s="360"/>
      <c r="E84" s="324"/>
      <c r="F84" s="325"/>
      <c r="G84" s="325"/>
      <c r="H84" s="325"/>
      <c r="I84" s="325"/>
      <c r="J84" s="325"/>
      <c r="K84" s="325"/>
      <c r="L84" s="325"/>
      <c r="M84" s="325"/>
      <c r="N84" s="326"/>
      <c r="O84" s="324"/>
      <c r="P84" s="325"/>
      <c r="Q84" s="326"/>
      <c r="R84" s="84"/>
      <c r="S84" s="327" t="s">
        <v>160</v>
      </c>
      <c r="T84" s="327"/>
      <c r="U84" s="327"/>
      <c r="V84" s="327"/>
      <c r="W84" s="327"/>
      <c r="X84" s="86" t="s">
        <v>278</v>
      </c>
      <c r="Y84" s="13"/>
    </row>
    <row r="85" spans="1:24" ht="15" customHeight="1">
      <c r="A85" s="346" t="s">
        <v>162</v>
      </c>
      <c r="B85" s="347"/>
      <c r="C85" s="347"/>
      <c r="D85" s="348"/>
      <c r="E85" s="324"/>
      <c r="F85" s="325"/>
      <c r="G85" s="325"/>
      <c r="H85" s="325"/>
      <c r="I85" s="325"/>
      <c r="J85" s="325"/>
      <c r="K85" s="325"/>
      <c r="L85" s="325"/>
      <c r="M85" s="325"/>
      <c r="N85" s="326"/>
      <c r="O85" s="324"/>
      <c r="P85" s="325"/>
      <c r="Q85" s="326"/>
      <c r="R85" s="84"/>
      <c r="S85" s="327" t="s">
        <v>160</v>
      </c>
      <c r="T85" s="327"/>
      <c r="U85" s="327"/>
      <c r="V85" s="327"/>
      <c r="W85" s="327"/>
      <c r="X85" s="86" t="s">
        <v>161</v>
      </c>
    </row>
    <row r="86" spans="1:24" ht="87" customHeight="1">
      <c r="A86" s="349" t="s">
        <v>163</v>
      </c>
      <c r="B86" s="350"/>
      <c r="C86" s="350"/>
      <c r="D86" s="350"/>
      <c r="E86" s="350"/>
      <c r="F86" s="350"/>
      <c r="G86" s="350"/>
      <c r="H86" s="350"/>
      <c r="I86" s="350"/>
      <c r="J86" s="350"/>
      <c r="K86" s="350"/>
      <c r="L86" s="350"/>
      <c r="M86" s="350"/>
      <c r="N86" s="350"/>
      <c r="O86" s="350"/>
      <c r="P86" s="350"/>
      <c r="Q86" s="350"/>
      <c r="R86" s="350"/>
      <c r="S86" s="350"/>
      <c r="T86" s="350"/>
      <c r="U86" s="350"/>
      <c r="V86" s="350"/>
      <c r="W86" s="350"/>
      <c r="X86" s="351"/>
    </row>
  </sheetData>
  <sheetProtection password="CB21" sheet="1"/>
  <mergeCells count="206">
    <mergeCell ref="A2:X2"/>
    <mergeCell ref="A3:M3"/>
    <mergeCell ref="N3:S3"/>
    <mergeCell ref="T3:X3"/>
    <mergeCell ref="A4:M4"/>
    <mergeCell ref="N4:S4"/>
    <mergeCell ref="T4:X4"/>
    <mergeCell ref="B8:X8"/>
    <mergeCell ref="A9:X9"/>
    <mergeCell ref="A10:X10"/>
    <mergeCell ref="B11:X11"/>
    <mergeCell ref="B14:X14"/>
    <mergeCell ref="B15:X15"/>
    <mergeCell ref="B12:X12"/>
    <mergeCell ref="B13:X13"/>
    <mergeCell ref="B5:K7"/>
    <mergeCell ref="N5:S5"/>
    <mergeCell ref="T5:X5"/>
    <mergeCell ref="N6:S6"/>
    <mergeCell ref="T6:X6"/>
    <mergeCell ref="N7:S7"/>
    <mergeCell ref="T7:X7"/>
    <mergeCell ref="B21:X21"/>
    <mergeCell ref="B22:X22"/>
    <mergeCell ref="D23:X23"/>
    <mergeCell ref="D24:X24"/>
    <mergeCell ref="D25:X25"/>
    <mergeCell ref="D26:X26"/>
    <mergeCell ref="B16:X16"/>
    <mergeCell ref="D17:X17"/>
    <mergeCell ref="D18:X18"/>
    <mergeCell ref="D19:X19"/>
    <mergeCell ref="D20:X20"/>
    <mergeCell ref="Q39:X39"/>
    <mergeCell ref="E37:M37"/>
    <mergeCell ref="E38:M38"/>
    <mergeCell ref="U35:X35"/>
    <mergeCell ref="U36:X36"/>
    <mergeCell ref="Q40:X41"/>
    <mergeCell ref="Q42:X42"/>
    <mergeCell ref="A41:B42"/>
    <mergeCell ref="D40:F40"/>
    <mergeCell ref="A35:D35"/>
    <mergeCell ref="A36:D36"/>
    <mergeCell ref="A37:D37"/>
    <mergeCell ref="A38:D38"/>
    <mergeCell ref="E35:M35"/>
    <mergeCell ref="E36:M36"/>
    <mergeCell ref="U37:X37"/>
    <mergeCell ref="N35:T35"/>
    <mergeCell ref="N36:T36"/>
    <mergeCell ref="N37:T37"/>
    <mergeCell ref="N38:T38"/>
    <mergeCell ref="U38:X38"/>
    <mergeCell ref="C41:N42"/>
    <mergeCell ref="A33:R33"/>
    <mergeCell ref="S33:X33"/>
    <mergeCell ref="D27:X27"/>
    <mergeCell ref="B28:X28"/>
    <mergeCell ref="A29:X29"/>
    <mergeCell ref="A30:X30"/>
    <mergeCell ref="A31:W31"/>
    <mergeCell ref="A32:W32"/>
    <mergeCell ref="N34:X34"/>
    <mergeCell ref="A34:M34"/>
    <mergeCell ref="G48:J48"/>
    <mergeCell ref="G47:J47"/>
    <mergeCell ref="Q45:X45"/>
    <mergeCell ref="A48:F48"/>
    <mergeCell ref="A49:F49"/>
    <mergeCell ref="K44:P44"/>
    <mergeCell ref="K45:P45"/>
    <mergeCell ref="K46:P46"/>
    <mergeCell ref="K47:P47"/>
    <mergeCell ref="H52:P53"/>
    <mergeCell ref="Q44:X44"/>
    <mergeCell ref="A43:P43"/>
    <mergeCell ref="A44:F44"/>
    <mergeCell ref="A79:X79"/>
    <mergeCell ref="A80:X80"/>
    <mergeCell ref="A45:F45"/>
    <mergeCell ref="A46:F46"/>
    <mergeCell ref="A47:F47"/>
    <mergeCell ref="G44:J44"/>
    <mergeCell ref="A76:X76"/>
    <mergeCell ref="A77:X77"/>
    <mergeCell ref="B78:H78"/>
    <mergeCell ref="I78:J78"/>
    <mergeCell ref="K78:P78"/>
    <mergeCell ref="R78:X78"/>
    <mergeCell ref="A85:D85"/>
    <mergeCell ref="E85:N85"/>
    <mergeCell ref="O85:Q85"/>
    <mergeCell ref="S85:W85"/>
    <mergeCell ref="A86:X86"/>
    <mergeCell ref="A83:D83"/>
    <mergeCell ref="E83:N83"/>
    <mergeCell ref="O83:Q83"/>
    <mergeCell ref="R83:X83"/>
    <mergeCell ref="A84:D84"/>
    <mergeCell ref="Q43:X43"/>
    <mergeCell ref="A50:I50"/>
    <mergeCell ref="Q46:X46"/>
    <mergeCell ref="Q47:X47"/>
    <mergeCell ref="Q48:X48"/>
    <mergeCell ref="Q49:X49"/>
    <mergeCell ref="G49:J49"/>
    <mergeCell ref="K48:P48"/>
    <mergeCell ref="E84:N84"/>
    <mergeCell ref="O84:Q84"/>
    <mergeCell ref="S84:W84"/>
    <mergeCell ref="H56:P56"/>
    <mergeCell ref="A81:K81"/>
    <mergeCell ref="L81:U81"/>
    <mergeCell ref="V81:X81"/>
    <mergeCell ref="A82:X82"/>
    <mergeCell ref="A61:G61"/>
    <mergeCell ref="Q59:X59"/>
    <mergeCell ref="Q60:X60"/>
    <mergeCell ref="G45:J45"/>
    <mergeCell ref="G46:J46"/>
    <mergeCell ref="Q52:X53"/>
    <mergeCell ref="A51:P51"/>
    <mergeCell ref="Q51:X51"/>
    <mergeCell ref="A52:G53"/>
    <mergeCell ref="K49:P49"/>
    <mergeCell ref="Q58:X58"/>
    <mergeCell ref="Q57:X57"/>
    <mergeCell ref="H58:P58"/>
    <mergeCell ref="A58:G58"/>
    <mergeCell ref="A57:P57"/>
    <mergeCell ref="A64:G64"/>
    <mergeCell ref="H64:P64"/>
    <mergeCell ref="Q64:X64"/>
    <mergeCell ref="A59:G59"/>
    <mergeCell ref="A60:G60"/>
    <mergeCell ref="Q62:X62"/>
    <mergeCell ref="Q63:X63"/>
    <mergeCell ref="A54:G54"/>
    <mergeCell ref="A55:G55"/>
    <mergeCell ref="A56:G56"/>
    <mergeCell ref="H54:P54"/>
    <mergeCell ref="H55:P55"/>
    <mergeCell ref="Q54:X54"/>
    <mergeCell ref="Q55:X55"/>
    <mergeCell ref="Q56:X56"/>
    <mergeCell ref="A65:K65"/>
    <mergeCell ref="L65:X65"/>
    <mergeCell ref="A62:G62"/>
    <mergeCell ref="A63:G63"/>
    <mergeCell ref="H59:P59"/>
    <mergeCell ref="H60:P60"/>
    <mergeCell ref="H61:P61"/>
    <mergeCell ref="H62:P62"/>
    <mergeCell ref="H63:P63"/>
    <mergeCell ref="Q61:X61"/>
    <mergeCell ref="A66:D66"/>
    <mergeCell ref="E66:K66"/>
    <mergeCell ref="S68:W68"/>
    <mergeCell ref="S69:W69"/>
    <mergeCell ref="S70:W70"/>
    <mergeCell ref="S71:W71"/>
    <mergeCell ref="L69:N69"/>
    <mergeCell ref="L66:N66"/>
    <mergeCell ref="L68:N68"/>
    <mergeCell ref="S67:W67"/>
    <mergeCell ref="S72:W72"/>
    <mergeCell ref="S73:W73"/>
    <mergeCell ref="E70:K70"/>
    <mergeCell ref="E71:K71"/>
    <mergeCell ref="E72:K72"/>
    <mergeCell ref="E73:K73"/>
    <mergeCell ref="L70:N70"/>
    <mergeCell ref="L71:N71"/>
    <mergeCell ref="L72:N72"/>
    <mergeCell ref="L73:N73"/>
    <mergeCell ref="A72:D72"/>
    <mergeCell ref="A73:D73"/>
    <mergeCell ref="E68:K68"/>
    <mergeCell ref="O66:R66"/>
    <mergeCell ref="S75:W75"/>
    <mergeCell ref="O68:R68"/>
    <mergeCell ref="O69:R69"/>
    <mergeCell ref="O70:R70"/>
    <mergeCell ref="O71:R71"/>
    <mergeCell ref="O72:R72"/>
    <mergeCell ref="O73:R73"/>
    <mergeCell ref="S74:W74"/>
    <mergeCell ref="S66:W66"/>
    <mergeCell ref="O75:R75"/>
    <mergeCell ref="A75:D75"/>
    <mergeCell ref="A67:D67"/>
    <mergeCell ref="E67:K67"/>
    <mergeCell ref="L67:N67"/>
    <mergeCell ref="O67:R67"/>
    <mergeCell ref="A68:D68"/>
    <mergeCell ref="A69:D69"/>
    <mergeCell ref="A70:D70"/>
    <mergeCell ref="A71:D71"/>
    <mergeCell ref="L74:N74"/>
    <mergeCell ref="O74:R74"/>
    <mergeCell ref="L75:N75"/>
    <mergeCell ref="E69:K69"/>
    <mergeCell ref="E75:K75"/>
    <mergeCell ref="A74:D74"/>
    <mergeCell ref="E74:K74"/>
  </mergeCells>
  <printOptions horizontalCentered="1" verticalCentered="1"/>
  <pageMargins left="0.2" right="0.2" top="0.25" bottom="0.25" header="0.05" footer="0.3"/>
  <pageSetup fitToHeight="2" horizontalDpi="600" verticalDpi="600" orientation="portrait" scale="90" r:id="rId2"/>
  <rowBreaks count="1" manualBreakCount="1">
    <brk id="49" max="23" man="1"/>
  </rowBreaks>
  <drawing r:id="rId1"/>
</worksheet>
</file>

<file path=xl/worksheets/sheet5.xml><?xml version="1.0" encoding="utf-8"?>
<worksheet xmlns="http://schemas.openxmlformats.org/spreadsheetml/2006/main" xmlns:r="http://schemas.openxmlformats.org/officeDocument/2006/relationships">
  <sheetPr codeName="Sheet5"/>
  <dimension ref="A1:Z159"/>
  <sheetViews>
    <sheetView zoomScale="178" zoomScaleNormal="178" zoomScalePageLayoutView="0" workbookViewId="0" topLeftCell="A1">
      <selection activeCell="A22" sqref="A19:IV22"/>
    </sheetView>
  </sheetViews>
  <sheetFormatPr defaultColWidth="9.140625" defaultRowHeight="15"/>
  <cols>
    <col min="2" max="2" width="32.28125" style="0" customWidth="1"/>
    <col min="3" max="3" width="15.28125" style="0" customWidth="1"/>
    <col min="4" max="4" width="17.7109375" style="0" customWidth="1"/>
    <col min="5" max="5" width="8.7109375" style="0" hidden="1" customWidth="1"/>
    <col min="6" max="6" width="8.8515625" style="0" hidden="1" customWidth="1"/>
    <col min="7" max="7" width="16.00390625" style="0" hidden="1" customWidth="1"/>
    <col min="9" max="9" width="16.140625" style="0" hidden="1" customWidth="1"/>
  </cols>
  <sheetData>
    <row r="1" spans="1:26" ht="14.2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26" ht="14.25">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row>
    <row r="3" spans="1:26" ht="18" thickBot="1">
      <c r="A3" s="167"/>
      <c r="B3" s="476" t="s">
        <v>311</v>
      </c>
      <c r="C3" s="476"/>
      <c r="D3" s="476"/>
      <c r="E3" s="174"/>
      <c r="F3" s="174"/>
      <c r="G3" s="174"/>
      <c r="H3" s="167"/>
      <c r="I3" s="167"/>
      <c r="J3" s="167"/>
      <c r="K3" s="167"/>
      <c r="L3" s="167"/>
      <c r="M3" s="167"/>
      <c r="N3" s="167"/>
      <c r="O3" s="167"/>
      <c r="P3" s="167"/>
      <c r="Q3" s="167"/>
      <c r="R3" s="167"/>
      <c r="S3" s="167"/>
      <c r="T3" s="167"/>
      <c r="U3" s="167"/>
      <c r="V3" s="167"/>
      <c r="W3" s="167"/>
      <c r="X3" s="167"/>
      <c r="Y3" s="167"/>
      <c r="Z3" s="167"/>
    </row>
    <row r="4" spans="1:26" ht="14.25">
      <c r="A4" s="167"/>
      <c r="B4" s="472" t="str">
        <f>Input!D12</f>
        <v>Total Production (April 1, 2020 - August 31, 2020)</v>
      </c>
      <c r="C4" s="473"/>
      <c r="D4" s="183">
        <v>140000</v>
      </c>
      <c r="E4" s="167"/>
      <c r="F4" s="167"/>
      <c r="G4" s="167"/>
      <c r="H4" s="167"/>
      <c r="I4" s="167"/>
      <c r="J4" s="167"/>
      <c r="K4" s="167"/>
      <c r="L4" s="167"/>
      <c r="M4" s="167"/>
      <c r="N4" s="167"/>
      <c r="O4" s="167"/>
      <c r="P4" s="167"/>
      <c r="Q4" s="167"/>
      <c r="R4" s="167"/>
      <c r="S4" s="167"/>
      <c r="T4" s="167"/>
      <c r="U4" s="167"/>
      <c r="V4" s="167"/>
      <c r="W4" s="167"/>
      <c r="X4" s="167"/>
      <c r="Y4" s="167"/>
      <c r="Z4" s="167"/>
    </row>
    <row r="5" spans="1:26" ht="14.25" hidden="1">
      <c r="A5" s="167"/>
      <c r="B5" s="184" t="s">
        <v>294</v>
      </c>
      <c r="C5" s="173"/>
      <c r="D5" s="185"/>
      <c r="E5" s="167"/>
      <c r="F5" s="167"/>
      <c r="G5" s="167"/>
      <c r="H5" s="167"/>
      <c r="I5" s="167" t="s">
        <v>293</v>
      </c>
      <c r="J5" s="167"/>
      <c r="K5" s="167"/>
      <c r="L5" s="167"/>
      <c r="M5" s="167"/>
      <c r="N5" s="167"/>
      <c r="O5" s="167"/>
      <c r="P5" s="167"/>
      <c r="Q5" s="167"/>
      <c r="R5" s="167"/>
      <c r="S5" s="167"/>
      <c r="T5" s="167"/>
      <c r="U5" s="167"/>
      <c r="V5" s="167"/>
      <c r="W5" s="167"/>
      <c r="X5" s="167"/>
      <c r="Y5" s="167"/>
      <c r="Z5" s="167"/>
    </row>
    <row r="6" spans="1:26" ht="15" thickBot="1">
      <c r="A6" s="167"/>
      <c r="B6" s="474" t="str">
        <f>IF(H5="Yes","","Enter date dairy began producing milk")</f>
        <v>Enter date dairy began producing milk</v>
      </c>
      <c r="C6" s="475"/>
      <c r="D6" s="186">
        <v>43983</v>
      </c>
      <c r="E6" s="167"/>
      <c r="F6" s="167"/>
      <c r="G6" s="168">
        <f ca="1">TODAY()</f>
        <v>44098</v>
      </c>
      <c r="H6" s="167"/>
      <c r="I6" s="167"/>
      <c r="J6" s="167"/>
      <c r="K6" s="167"/>
      <c r="L6" s="167"/>
      <c r="M6" s="167"/>
      <c r="N6" s="167"/>
      <c r="O6" s="167"/>
      <c r="P6" s="167"/>
      <c r="Q6" s="167"/>
      <c r="R6" s="167"/>
      <c r="S6" s="167"/>
      <c r="T6" s="167"/>
      <c r="U6" s="167"/>
      <c r="V6" s="167"/>
      <c r="W6" s="167"/>
      <c r="X6" s="167"/>
      <c r="Y6" s="167"/>
      <c r="Z6" s="167"/>
    </row>
    <row r="7" spans="1:26" ht="6" customHeight="1" thickBot="1">
      <c r="A7" s="167"/>
      <c r="B7" s="167"/>
      <c r="C7" s="167"/>
      <c r="D7" s="167"/>
      <c r="E7" s="167"/>
      <c r="F7" s="167"/>
      <c r="G7" s="167"/>
      <c r="H7" s="168"/>
      <c r="I7" s="167"/>
      <c r="J7" s="167"/>
      <c r="K7" s="167"/>
      <c r="L7" s="167"/>
      <c r="M7" s="167"/>
      <c r="N7" s="167"/>
      <c r="O7" s="167"/>
      <c r="P7" s="167"/>
      <c r="Q7" s="167"/>
      <c r="R7" s="167"/>
      <c r="S7" s="167"/>
      <c r="T7" s="167"/>
      <c r="U7" s="167"/>
      <c r="V7" s="167"/>
      <c r="W7" s="167"/>
      <c r="X7" s="167"/>
      <c r="Y7" s="167"/>
      <c r="Z7" s="167"/>
    </row>
    <row r="8" spans="1:26" ht="14.25">
      <c r="A8" s="167"/>
      <c r="B8" s="470" t="s">
        <v>297</v>
      </c>
      <c r="C8" s="178" t="s">
        <v>292</v>
      </c>
      <c r="D8" s="179" t="s">
        <v>291</v>
      </c>
      <c r="E8" s="187"/>
      <c r="F8" s="178" t="s">
        <v>299</v>
      </c>
      <c r="G8" s="179" t="s">
        <v>300</v>
      </c>
      <c r="H8" s="168"/>
      <c r="I8" s="167"/>
      <c r="J8" s="167"/>
      <c r="K8" s="167"/>
      <c r="L8" s="167"/>
      <c r="M8" s="167"/>
      <c r="N8" s="167"/>
      <c r="O8" s="167"/>
      <c r="P8" s="167"/>
      <c r="Q8" s="167"/>
      <c r="R8" s="167"/>
      <c r="S8" s="167"/>
      <c r="T8" s="167"/>
      <c r="U8" s="167"/>
      <c r="V8" s="167"/>
      <c r="W8" s="167"/>
      <c r="X8" s="167"/>
      <c r="Y8" s="167"/>
      <c r="Z8" s="167"/>
    </row>
    <row r="9" spans="1:26" ht="15.75" customHeight="1" thickBot="1">
      <c r="A9" s="167"/>
      <c r="B9" s="471"/>
      <c r="C9" s="180">
        <f>D6</f>
        <v>43983</v>
      </c>
      <c r="D9" s="189">
        <v>44074</v>
      </c>
      <c r="E9" s="188"/>
      <c r="F9" s="181">
        <f>IF(D9-C9+1&lt;0,0,D9-C9+1)</f>
        <v>92</v>
      </c>
      <c r="G9" s="182">
        <f>D4/F9</f>
        <v>1521.7391304347825</v>
      </c>
      <c r="H9" s="168"/>
      <c r="I9" s="168"/>
      <c r="J9" s="167"/>
      <c r="K9" s="167"/>
      <c r="L9" s="167"/>
      <c r="M9" s="167"/>
      <c r="N9" s="167"/>
      <c r="O9" s="167"/>
      <c r="P9" s="167"/>
      <c r="Q9" s="167"/>
      <c r="R9" s="167"/>
      <c r="S9" s="167"/>
      <c r="T9" s="167"/>
      <c r="U9" s="167"/>
      <c r="V9" s="167"/>
      <c r="W9" s="167"/>
      <c r="X9" s="167"/>
      <c r="Y9" s="167"/>
      <c r="Z9" s="167"/>
    </row>
    <row r="10" spans="1:26" ht="6" customHeight="1" thickBot="1">
      <c r="A10" s="167"/>
      <c r="B10" s="168"/>
      <c r="C10" s="168"/>
      <c r="D10" s="168"/>
      <c r="E10" s="168"/>
      <c r="F10" s="168"/>
      <c r="G10" s="168"/>
      <c r="H10" s="168"/>
      <c r="I10" s="167"/>
      <c r="J10" s="167"/>
      <c r="K10" s="167"/>
      <c r="L10" s="167"/>
      <c r="M10" s="167"/>
      <c r="N10" s="167"/>
      <c r="O10" s="167"/>
      <c r="P10" s="167"/>
      <c r="Q10" s="167"/>
      <c r="R10" s="167"/>
      <c r="S10" s="167"/>
      <c r="T10" s="167"/>
      <c r="U10" s="167"/>
      <c r="V10" s="167"/>
      <c r="W10" s="167"/>
      <c r="X10" s="167"/>
      <c r="Y10" s="167"/>
      <c r="Z10" s="167"/>
    </row>
    <row r="11" spans="1:26" ht="12.75" customHeight="1">
      <c r="A11" s="167"/>
      <c r="B11" s="470" t="s">
        <v>298</v>
      </c>
      <c r="C11" s="178" t="s">
        <v>292</v>
      </c>
      <c r="D11" s="179" t="s">
        <v>291</v>
      </c>
      <c r="E11" s="187"/>
      <c r="F11" s="178" t="s">
        <v>302</v>
      </c>
      <c r="G11" s="179" t="s">
        <v>301</v>
      </c>
      <c r="H11" s="168"/>
      <c r="I11" s="167"/>
      <c r="J11" s="167"/>
      <c r="K11" s="167"/>
      <c r="L11" s="167"/>
      <c r="M11" s="167"/>
      <c r="N11" s="167"/>
      <c r="O11" s="167"/>
      <c r="P11" s="167"/>
      <c r="Q11" s="167"/>
      <c r="R11" s="167"/>
      <c r="S11" s="167"/>
      <c r="T11" s="167"/>
      <c r="U11" s="167"/>
      <c r="V11" s="167"/>
      <c r="W11" s="167"/>
      <c r="X11" s="167"/>
      <c r="Y11" s="167"/>
      <c r="Z11" s="167"/>
    </row>
    <row r="12" spans="1:26" ht="18" customHeight="1" thickBot="1">
      <c r="A12" s="167"/>
      <c r="B12" s="471"/>
      <c r="C12" s="180">
        <v>44075</v>
      </c>
      <c r="D12" s="189">
        <v>44196</v>
      </c>
      <c r="E12" s="188"/>
      <c r="F12" s="181">
        <f>IF(D12-C12+1&lt;0,0,D12-C12+1)</f>
        <v>122</v>
      </c>
      <c r="G12" s="182">
        <f>G9*F12</f>
        <v>185652.17391304346</v>
      </c>
      <c r="H12" s="168"/>
      <c r="J12" s="167"/>
      <c r="K12" s="167"/>
      <c r="L12" s="167"/>
      <c r="M12" s="167"/>
      <c r="N12" s="167"/>
      <c r="O12" s="167"/>
      <c r="P12" s="167"/>
      <c r="Q12" s="167"/>
      <c r="R12" s="167"/>
      <c r="S12" s="167"/>
      <c r="T12" s="167"/>
      <c r="U12" s="167"/>
      <c r="V12" s="167"/>
      <c r="W12" s="167"/>
      <c r="X12" s="167"/>
      <c r="Y12" s="167"/>
      <c r="Z12" s="167"/>
    </row>
    <row r="13" spans="1:26" ht="7.5" customHeight="1" thickBot="1">
      <c r="A13" s="167"/>
      <c r="B13" s="168"/>
      <c r="C13" s="168"/>
      <c r="D13" s="168"/>
      <c r="E13" s="168"/>
      <c r="F13" s="168"/>
      <c r="G13" s="168"/>
      <c r="H13" s="168"/>
      <c r="I13" s="167"/>
      <c r="J13" s="167"/>
      <c r="K13" s="167"/>
      <c r="L13" s="167"/>
      <c r="M13" s="167"/>
      <c r="N13" s="167"/>
      <c r="O13" s="167"/>
      <c r="P13" s="167"/>
      <c r="Q13" s="167"/>
      <c r="R13" s="167"/>
      <c r="S13" s="167"/>
      <c r="T13" s="167"/>
      <c r="U13" s="167"/>
      <c r="V13" s="167"/>
      <c r="W13" s="167"/>
      <c r="X13" s="167"/>
      <c r="Y13" s="167"/>
      <c r="Z13" s="167"/>
    </row>
    <row r="14" spans="1:26" ht="14.25" hidden="1">
      <c r="A14" s="167"/>
      <c r="B14" s="172" t="s">
        <v>171</v>
      </c>
      <c r="C14" s="169">
        <f>D4+G12</f>
        <v>325652.17391304346</v>
      </c>
      <c r="D14" s="168"/>
      <c r="E14" s="168"/>
      <c r="F14" s="168"/>
      <c r="G14" s="168"/>
      <c r="H14" s="168"/>
      <c r="I14" s="167"/>
      <c r="J14" s="167"/>
      <c r="K14" s="167"/>
      <c r="L14" s="167"/>
      <c r="M14" s="167"/>
      <c r="N14" s="167"/>
      <c r="O14" s="167"/>
      <c r="P14" s="167"/>
      <c r="Q14" s="167"/>
      <c r="R14" s="167"/>
      <c r="S14" s="167"/>
      <c r="T14" s="167"/>
      <c r="U14" s="167"/>
      <c r="V14" s="167"/>
      <c r="W14" s="167"/>
      <c r="X14" s="167"/>
      <c r="Y14" s="167"/>
      <c r="Z14" s="167"/>
    </row>
    <row r="15" spans="1:26" ht="15" hidden="1" thickBot="1">
      <c r="A15" s="167"/>
      <c r="B15" s="175" t="s">
        <v>303</v>
      </c>
      <c r="C15" s="176">
        <f>1+(122/153)</f>
        <v>1.7973856209150327</v>
      </c>
      <c r="D15" s="168"/>
      <c r="E15" s="168"/>
      <c r="F15" s="168"/>
      <c r="G15" s="168"/>
      <c r="H15" s="168"/>
      <c r="J15" s="167"/>
      <c r="K15" s="167"/>
      <c r="L15" s="167"/>
      <c r="M15" s="167"/>
      <c r="N15" s="167"/>
      <c r="O15" s="167"/>
      <c r="P15" s="167"/>
      <c r="Q15" s="167"/>
      <c r="R15" s="167"/>
      <c r="S15" s="167"/>
      <c r="T15" s="167"/>
      <c r="U15" s="167"/>
      <c r="V15" s="167"/>
      <c r="W15" s="167"/>
      <c r="X15" s="167"/>
      <c r="Y15" s="167"/>
      <c r="Z15" s="167"/>
    </row>
    <row r="16" spans="1:26" ht="15" thickBot="1">
      <c r="A16" s="167"/>
      <c r="B16" s="177" t="s">
        <v>312</v>
      </c>
      <c r="C16" s="468">
        <f>C14/C15</f>
        <v>181181.02766798416</v>
      </c>
      <c r="D16" s="469"/>
      <c r="E16" s="167"/>
      <c r="F16" s="167"/>
      <c r="G16" s="167"/>
      <c r="H16" s="167"/>
      <c r="I16" s="167"/>
      <c r="J16" s="167"/>
      <c r="K16" s="167"/>
      <c r="L16" s="167"/>
      <c r="M16" s="167"/>
      <c r="N16" s="167"/>
      <c r="O16" s="167"/>
      <c r="P16" s="167"/>
      <c r="Q16" s="167"/>
      <c r="R16" s="167"/>
      <c r="S16" s="167"/>
      <c r="T16" s="167"/>
      <c r="U16" s="167"/>
      <c r="V16" s="167"/>
      <c r="W16" s="167"/>
      <c r="X16" s="167"/>
      <c r="Y16" s="167"/>
      <c r="Z16" s="167"/>
    </row>
    <row r="17" spans="1:26" ht="14.25">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row>
    <row r="18" spans="1:26" ht="14.25">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row>
    <row r="19" spans="1:26" ht="14.25" hidden="1">
      <c r="A19" s="167"/>
      <c r="B19" s="167"/>
      <c r="C19" s="167" t="s">
        <v>306</v>
      </c>
      <c r="D19" s="167"/>
      <c r="E19" s="167"/>
      <c r="F19" s="167"/>
      <c r="G19" s="167"/>
      <c r="H19" s="167"/>
      <c r="I19" s="167"/>
      <c r="J19" s="167"/>
      <c r="K19" s="167"/>
      <c r="L19" s="167"/>
      <c r="M19" s="167"/>
      <c r="N19" s="167"/>
      <c r="O19" s="167"/>
      <c r="P19" s="167"/>
      <c r="Q19" s="167"/>
      <c r="R19" s="167"/>
      <c r="S19" s="167"/>
      <c r="T19" s="167"/>
      <c r="U19" s="167"/>
      <c r="V19" s="167"/>
      <c r="W19" s="167"/>
      <c r="X19" s="167"/>
      <c r="Y19" s="167"/>
      <c r="Z19" s="167"/>
    </row>
    <row r="20" spans="1:26" ht="14.25" hidden="1">
      <c r="A20" s="167"/>
      <c r="B20" s="167"/>
      <c r="C20" s="167" t="s">
        <v>304</v>
      </c>
      <c r="D20" s="170">
        <f>C16</f>
        <v>181181.02766798416</v>
      </c>
      <c r="E20" s="167"/>
      <c r="F20" s="167"/>
      <c r="G20" s="167"/>
      <c r="H20" s="167"/>
      <c r="I20" s="167"/>
      <c r="J20" s="167"/>
      <c r="K20" s="167"/>
      <c r="L20" s="167"/>
      <c r="M20" s="167"/>
      <c r="N20" s="167"/>
      <c r="O20" s="167"/>
      <c r="P20" s="167"/>
      <c r="Q20" s="167"/>
      <c r="R20" s="167"/>
      <c r="S20" s="167"/>
      <c r="T20" s="167"/>
      <c r="U20" s="167"/>
      <c r="V20" s="167"/>
      <c r="W20" s="167"/>
      <c r="X20" s="167"/>
      <c r="Y20" s="167"/>
      <c r="Z20" s="167"/>
    </row>
    <row r="21" spans="1:26" ht="14.25" hidden="1">
      <c r="A21" s="167"/>
      <c r="B21" s="167"/>
      <c r="C21" s="167" t="s">
        <v>305</v>
      </c>
      <c r="D21" s="171">
        <f>D20/153*122</f>
        <v>144471.14624505927</v>
      </c>
      <c r="E21" s="167"/>
      <c r="F21" s="167"/>
      <c r="G21" s="167"/>
      <c r="H21" s="167"/>
      <c r="I21" s="167"/>
      <c r="J21" s="167"/>
      <c r="K21" s="167"/>
      <c r="L21" s="167"/>
      <c r="M21" s="167"/>
      <c r="N21" s="167"/>
      <c r="O21" s="167"/>
      <c r="P21" s="167"/>
      <c r="Q21" s="167"/>
      <c r="R21" s="167"/>
      <c r="S21" s="167"/>
      <c r="T21" s="167"/>
      <c r="U21" s="167"/>
      <c r="V21" s="167"/>
      <c r="W21" s="167"/>
      <c r="X21" s="167"/>
      <c r="Y21" s="167"/>
      <c r="Z21" s="167"/>
    </row>
    <row r="22" spans="1:26" ht="14.25" hidden="1">
      <c r="A22" s="167"/>
      <c r="B22" s="167"/>
      <c r="C22" s="167" t="s">
        <v>171</v>
      </c>
      <c r="D22" s="171">
        <f>D20+D21</f>
        <v>325652.17391304346</v>
      </c>
      <c r="E22" s="167"/>
      <c r="F22" s="167"/>
      <c r="G22" s="167"/>
      <c r="H22" s="167"/>
      <c r="I22" s="167"/>
      <c r="J22" s="167"/>
      <c r="K22" s="167"/>
      <c r="L22" s="167"/>
      <c r="M22" s="167"/>
      <c r="N22" s="167"/>
      <c r="O22" s="167"/>
      <c r="P22" s="167"/>
      <c r="Q22" s="167"/>
      <c r="R22" s="167"/>
      <c r="S22" s="167"/>
      <c r="T22" s="167"/>
      <c r="U22" s="167"/>
      <c r="V22" s="167"/>
      <c r="W22" s="167"/>
      <c r="X22" s="167"/>
      <c r="Y22" s="167"/>
      <c r="Z22" s="167"/>
    </row>
    <row r="23" spans="1:26" ht="14.25">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row>
    <row r="24" spans="1:26" ht="14.25">
      <c r="A24" s="167"/>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row>
    <row r="25" spans="1:26" ht="14.25">
      <c r="A25" s="167"/>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row>
    <row r="26" spans="1:26" ht="14.25">
      <c r="A26" s="167"/>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row>
    <row r="27" spans="1:26" ht="14.25">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row>
    <row r="28" spans="1:26" ht="14.25">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row>
    <row r="29" spans="1:26" ht="14.25">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row>
    <row r="30" spans="1:26" ht="14.25">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row>
    <row r="31" spans="1:26" ht="14.25">
      <c r="A31" s="16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row>
    <row r="32" spans="1:26" ht="14.25">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row>
    <row r="33" spans="1:26" ht="14.25">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spans="1:26" ht="14.2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row>
    <row r="35" spans="1:26" ht="14.2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row>
    <row r="36" spans="1:26" ht="14.2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row>
    <row r="37" spans="1:26" ht="14.2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row>
    <row r="38" spans="1:26" ht="14.2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row>
    <row r="39" spans="1:26" ht="14.2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row>
    <row r="40" spans="1:26" ht="14.2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row>
    <row r="41" spans="1:26" ht="14.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row>
    <row r="42" spans="1:26" ht="14.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spans="1:26" ht="14.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spans="1:26" ht="14.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row>
    <row r="45" spans="1:26" ht="14.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row>
    <row r="46" spans="1:26" ht="14.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row>
    <row r="47" spans="1:26" ht="14.25">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row>
    <row r="48" spans="1:26" ht="14.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spans="1:26" ht="14.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spans="1:26" ht="14.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1:26" ht="14.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spans="1:26" ht="14.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spans="1:26" ht="14.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spans="1:26" ht="14.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spans="1:26" ht="14.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ht="14.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4.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ht="14.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1:26" ht="14.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t="14.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ht="14.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spans="1:26" ht="14.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ht="14.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spans="1:26" ht="14.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spans="1:26" ht="14.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spans="1:26" ht="14.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spans="1:26" ht="14.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spans="1:26" ht="14.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spans="1:26" ht="14.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1:26" ht="14.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ht="14.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1:26" ht="14.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1:26" ht="14.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spans="1:26" ht="14.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spans="1:26" ht="14.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spans="1:26" ht="14.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spans="1:26" ht="14.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spans="1:26" ht="14.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spans="1:26" ht="14.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spans="1:26" ht="14.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spans="1:26" ht="14.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spans="1:26" ht="14.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spans="1:26" ht="14.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spans="1:26" ht="14.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spans="1:26" ht="14.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spans="1:26" ht="14.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1:26" ht="14.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spans="1:26" ht="14.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spans="1:26" ht="14.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spans="1:26" ht="14.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spans="1:26" ht="14.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spans="1:26" ht="14.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spans="1:26" ht="14.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spans="1:26" ht="14.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spans="1:26" ht="14.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spans="1:26" ht="14.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spans="1:26" ht="14.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spans="1:26" ht="14.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spans="1:26" ht="14.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spans="1:26" ht="14.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spans="1:26" ht="14.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spans="1:26" ht="14.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spans="1:26" ht="14.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spans="1:26" ht="14.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spans="1:26" ht="14.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spans="1:26" ht="14.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spans="1:26" ht="14.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spans="1:26" ht="14.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spans="1:26" ht="14.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spans="1:26" ht="14.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spans="1:26" ht="14.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spans="1:26" ht="14.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4.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ht="14.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ht="14.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ht="14.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4.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4.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4.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4.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4.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4.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4.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spans="1:26" ht="14.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spans="1:26" ht="14.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spans="1:26" ht="14.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spans="1:26" ht="14.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spans="1:26" ht="14.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spans="1:26" ht="14.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spans="1:26" ht="14.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spans="1:26" ht="14.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spans="1:26" ht="14.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spans="1:26" ht="14.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spans="1:26" ht="14.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spans="1:26" ht="14.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spans="1:26" ht="14.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spans="1:26" ht="14.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spans="1:26" ht="14.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spans="1:26" ht="14.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spans="1:26" ht="14.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spans="1:26" ht="14.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spans="1:26" ht="14.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spans="1:26" ht="14.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spans="1:26" ht="14.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spans="1:26" ht="14.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spans="1:26" ht="14.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spans="1:26" ht="14.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spans="1:26" ht="14.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spans="1:26" ht="14.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spans="1:26" ht="14.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spans="1:26" ht="14.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spans="1:26" ht="14.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spans="1:26" ht="14.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spans="1:26" ht="14.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spans="1:26" ht="14.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spans="1:26" ht="14.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spans="1:26" ht="14.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spans="1:26" ht="14.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spans="1:26" ht="14.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sheetData>
  <sheetProtection/>
  <mergeCells count="6">
    <mergeCell ref="C16:D16"/>
    <mergeCell ref="B8:B9"/>
    <mergeCell ref="B11:B12"/>
    <mergeCell ref="B4:C4"/>
    <mergeCell ref="B6:C6"/>
    <mergeCell ref="B3:D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Barry TerHark</dc:creator>
  <cp:keywords/>
  <dc:description/>
  <cp:lastModifiedBy>Barry TerHark</cp:lastModifiedBy>
  <cp:lastPrinted>2020-09-24T11:06:33Z</cp:lastPrinted>
  <dcterms:created xsi:type="dcterms:W3CDTF">2020-08-24T12:09:23Z</dcterms:created>
  <dcterms:modified xsi:type="dcterms:W3CDTF">2020-09-24T14:54:41Z</dcterms:modified>
  <cp:category/>
  <cp:version/>
  <cp:contentType/>
  <cp:contentStatus/>
</cp:coreProperties>
</file>